
<file path=[Content_Types].xml><?xml version="1.0" encoding="utf-8"?>
<Types xmlns="http://schemas.openxmlformats.org/package/2006/content-types">
  <Default Extension="bin" ContentType="application/vnd.openxmlformats-officedocument.spreadsheetml.printerSetting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https://techuk-my.sharepoint.com/personal/neil_ross_techuk_org/Documents/UK Tech Plan/Seven tech priorities and pre-election conference/Public First Polling/"/>
    </mc:Choice>
  </mc:AlternateContent>
  <xr:revisionPtr revIDLastSave="7" documentId="8_{1D215366-7397-4452-BEF0-736A5A113578}" xr6:coauthVersionLast="47" xr6:coauthVersionMax="47" xr10:uidLastSave="{A6EE33EA-BAD8-8640-9068-520988E5BE94}"/>
  <bookViews>
    <workbookView xWindow="0" yWindow="740" windowWidth="29400" windowHeight="17000" firstSheet="1" activeTab="2" xr2:uid="{00000000-000D-0000-FFFF-FFFF00000000}"/>
  </bookViews>
  <sheets>
    <sheet name="Cover Sheet" sheetId="1" r:id="rId1"/>
    <sheet name="Contents" sheetId="2" r:id="rId2"/>
    <sheet name="Full Results" sheetId="3" r:id="rId3"/>
    <sheet name="Table 1" sheetId="4" r:id="rId4"/>
    <sheet name="Table 2" sheetId="5" r:id="rId5"/>
    <sheet name="Table 3" sheetId="29" r:id="rId6"/>
    <sheet name="Table 4" sheetId="30" r:id="rId7"/>
    <sheet name="Table 5" sheetId="31" r:id="rId8"/>
    <sheet name="Table 6" sheetId="32" r:id="rId9"/>
    <sheet name="Table 7" sheetId="33" r:id="rId10"/>
    <sheet name="Table 8" sheetId="34" r:id="rId11"/>
    <sheet name="Table 9" sheetId="35" r:id="rId12"/>
    <sheet name="Table 10" sheetId="36" r:id="rId13"/>
    <sheet name="Table 11" sheetId="37" r:id="rId14"/>
    <sheet name="Table 12" sheetId="38" r:id="rId15"/>
    <sheet name="Table 13" sheetId="39" r:id="rId16"/>
    <sheet name="Table 14" sheetId="40" r:id="rId17"/>
    <sheet name="Table 15" sheetId="41" r:id="rId18"/>
    <sheet name="Table 16" sheetId="6" r:id="rId19"/>
    <sheet name="Table 17" sheetId="7" r:id="rId20"/>
    <sheet name="Table 18" sheetId="8" r:id="rId21"/>
    <sheet name="Table 19" sheetId="9" r:id="rId22"/>
    <sheet name="Table 20" sheetId="10" r:id="rId23"/>
    <sheet name="Table 21" sheetId="11" r:id="rId24"/>
    <sheet name="Table 22" sheetId="12" r:id="rId25"/>
    <sheet name="Table 23" sheetId="13" r:id="rId26"/>
    <sheet name="Table 24" sheetId="14" r:id="rId27"/>
    <sheet name="Table 25" sheetId="15" r:id="rId28"/>
    <sheet name="Table 26" sheetId="16" r:id="rId29"/>
    <sheet name="Table 27" sheetId="17" r:id="rId30"/>
    <sheet name="Table 28" sheetId="18" r:id="rId31"/>
    <sheet name="Table 29" sheetId="19" r:id="rId32"/>
    <sheet name="Table 30" sheetId="20" r:id="rId33"/>
    <sheet name="Table 31" sheetId="21" r:id="rId34"/>
    <sheet name="Table 32" sheetId="22" r:id="rId35"/>
    <sheet name="Table 33" sheetId="23"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41" l="1"/>
  <c r="B26" i="40"/>
  <c r="B26" i="39"/>
  <c r="B26" i="38"/>
  <c r="B26" i="37"/>
  <c r="B26" i="36"/>
  <c r="B26" i="35"/>
  <c r="B26" i="34"/>
  <c r="B26" i="33"/>
  <c r="B26" i="32"/>
  <c r="B26" i="31"/>
  <c r="B26" i="30"/>
  <c r="D24" i="2"/>
  <c r="D23" i="2"/>
  <c r="D22" i="2"/>
  <c r="D21" i="2"/>
  <c r="D20" i="2"/>
  <c r="D19" i="2"/>
  <c r="D18" i="2"/>
  <c r="D17" i="2"/>
  <c r="D16" i="2"/>
  <c r="D15" i="2"/>
  <c r="D14" i="2"/>
  <c r="D13" i="2"/>
  <c r="D12" i="2"/>
  <c r="D11" i="2"/>
  <c r="D10" i="2"/>
  <c r="D41" i="2"/>
  <c r="D40" i="2"/>
  <c r="D39" i="2"/>
  <c r="D38" i="2"/>
  <c r="D37" i="2"/>
  <c r="D36" i="2"/>
  <c r="D35" i="2"/>
  <c r="D34" i="2"/>
  <c r="D33" i="2"/>
  <c r="D32" i="2"/>
  <c r="D31" i="2"/>
  <c r="D30" i="2"/>
  <c r="D29" i="2"/>
  <c r="D28" i="2"/>
  <c r="D27" i="2"/>
  <c r="D26" i="2"/>
  <c r="D25" i="2"/>
  <c r="B26" i="29"/>
  <c r="B26" i="23"/>
  <c r="B29" i="22"/>
  <c r="B28" i="21"/>
  <c r="B28" i="20"/>
  <c r="B23" i="19"/>
  <c r="B28" i="18"/>
  <c r="B26" i="17"/>
  <c r="B36" i="16"/>
  <c r="B36" i="15"/>
  <c r="B18" i="14"/>
  <c r="B27" i="13"/>
  <c r="B30" i="12"/>
  <c r="B31" i="11"/>
  <c r="B26" i="10"/>
  <c r="B29" i="9"/>
  <c r="B26" i="8"/>
  <c r="B25" i="7"/>
  <c r="B18" i="6"/>
  <c r="B16" i="5"/>
  <c r="B29" i="4"/>
  <c r="D9" i="2"/>
  <c r="D6" i="2"/>
  <c r="F20" i="1"/>
</calcChain>
</file>

<file path=xl/sharedStrings.xml><?xml version="1.0" encoding="utf-8"?>
<sst xmlns="http://schemas.openxmlformats.org/spreadsheetml/2006/main" count="1549" uniqueCount="276">
  <si>
    <t>Public First Poll for Tech UK</t>
  </si>
  <si>
    <t>Fieldwork:</t>
  </si>
  <si>
    <t>9th Feb - 24th Feb 2024</t>
  </si>
  <si>
    <t xml:space="preserve">Interview Method: </t>
  </si>
  <si>
    <t>Online Survey</t>
  </si>
  <si>
    <t>Population represented:</t>
  </si>
  <si>
    <t>Senior business decision makers in the Tech Sector</t>
  </si>
  <si>
    <t>Sample size:</t>
  </si>
  <si>
    <t>Methodology:</t>
  </si>
  <si>
    <t>Data is unweighted</t>
  </si>
  <si>
    <t>Public First is a member of the BPC and abides by its rules. For more information please contact the Public First polling team:</t>
  </si>
  <si>
    <t>Table of Contents</t>
  </si>
  <si>
    <t>Individual Tables</t>
  </si>
  <si>
    <t>Question Base</t>
  </si>
  <si>
    <t/>
  </si>
  <si>
    <t>Total</t>
  </si>
  <si>
    <t>Micro business (1-9 employees)</t>
  </si>
  <si>
    <t>Small business (10-49 employees)</t>
  </si>
  <si>
    <t>Medium business (50-249 employees)</t>
  </si>
  <si>
    <t>Large business (250+ employees)</t>
  </si>
  <si>
    <t>Unweighted</t>
  </si>
  <si>
    <t>SME (Less than 250 employees)</t>
  </si>
  <si>
    <t>South</t>
  </si>
  <si>
    <t>Rest of Country</t>
  </si>
  <si>
    <t>Less than 10 years</t>
  </si>
  <si>
    <t>10-20 years</t>
  </si>
  <si>
    <t>More than 20 years</t>
  </si>
  <si>
    <t>Business Size</t>
  </si>
  <si>
    <t>Business Size (Grouped)</t>
  </si>
  <si>
    <t>Region</t>
  </si>
  <si>
    <t>Age of Business</t>
  </si>
  <si>
    <t>Apply internet and web services for your business needs internally</t>
  </si>
  <si>
    <t>Provide customers or clients  with tech support or advice</t>
  </si>
  <si>
    <t>Use cybersecurity tools for internal purposes</t>
  </si>
  <si>
    <t>Develop and/or produce tech hardware or software</t>
  </si>
  <si>
    <t>Develop or provide internet and web services, such as providing online platforms, websites, search engines, social media, e-commerce, and cloud computing</t>
  </si>
  <si>
    <t>Monitor emerging technologies as they relate to your business</t>
  </si>
  <si>
    <t>Advise clients or other businesses on topics related to cybersecurity, including the protection of computer systems, networks, and data</t>
  </si>
  <si>
    <t>Advise clients or other companies on issues related to tech</t>
  </si>
  <si>
    <t>Apply artificial intelligence or machine learning tools</t>
  </si>
  <si>
    <t>Explore the development or application of emerging technologies, such as virtual reality or augmented reality</t>
  </si>
  <si>
    <t>Work in telecommunications, including the transmission of data, voice, and video over networks</t>
  </si>
  <si>
    <t>Contribute to or apply fintech (or financial technology)</t>
  </si>
  <si>
    <t>Develop or produce artificial intelligence or machine learning tools</t>
  </si>
  <si>
    <t>Engage with blockchain technology or cryptocurrencies</t>
  </si>
  <si>
    <t>Contribute to or apply biotechnology and health tech</t>
  </si>
  <si>
    <t>Other (Please specify)</t>
  </si>
  <si>
    <t>Don't know</t>
  </si>
  <si>
    <t>How does your company engage with tech? Select all that apply</t>
  </si>
  <si>
    <t>BASE: All Respondents</t>
  </si>
  <si>
    <t>Fieldwork:  9th Feb - 24th Feb 2024</t>
  </si>
  <si>
    <t>Data unweighted</t>
  </si>
  <si>
    <t>Yes, we tend to be a relatively early adopter of new technologies</t>
  </si>
  <si>
    <t>We tend to adopt new technology around the same time as the average company</t>
  </si>
  <si>
    <t>No, we tend to be a relatively late adopter of new technologies</t>
  </si>
  <si>
    <t>Don’t know</t>
  </si>
  <si>
    <t xml:space="preserve"> Compared to the average business in your industry, would you say that your company is an early adopter of new technology?</t>
  </si>
  <si>
    <t>Much more difficult</t>
  </si>
  <si>
    <t>More difficult</t>
  </si>
  <si>
    <t>Neither more difficult nor easier</t>
  </si>
  <si>
    <t>Easier</t>
  </si>
  <si>
    <t>Much easier</t>
  </si>
  <si>
    <t xml:space="preserve"> Compared to operating in other countries in Europe or North America, how easy or difficult do you think it is to do business in the UK?</t>
  </si>
  <si>
    <t>Grow the business</t>
  </si>
  <si>
    <t>Onboard new technologies</t>
  </si>
  <si>
    <t>Expand our current set of capabilities, services, or products</t>
  </si>
  <si>
    <t>Hire new talent</t>
  </si>
  <si>
    <t>Upskill our workforce</t>
  </si>
  <si>
    <t>Expand our research and development</t>
  </si>
  <si>
    <t>Aim to keep the business steady in a difficult market</t>
  </si>
  <si>
    <t>Expand to another country</t>
  </si>
  <si>
    <t>Cut costs to improve our competitiveness</t>
  </si>
  <si>
    <t>Acquire other companies</t>
  </si>
  <si>
    <t>Streamline the business so that it is smaller and more effective</t>
  </si>
  <si>
    <t>None of the above</t>
  </si>
  <si>
    <t>Thinking about the ambitions you have for your business, which of these do you aim to do in the next 5 years?  Select up to three.</t>
  </si>
  <si>
    <t>Energy costs</t>
  </si>
  <si>
    <t>The current level of tax on business</t>
  </si>
  <si>
    <t>The current level of interest rates</t>
  </si>
  <si>
    <t>Identifying workers with specific skill sets, for example staff with key digital skills</t>
  </si>
  <si>
    <t>Accessing highly skilled workers</t>
  </si>
  <si>
    <t>Navigating regulation</t>
  </si>
  <si>
    <t>Accessible finance to grow the company</t>
  </si>
  <si>
    <t>The general availability of staff</t>
  </si>
  <si>
    <t>Finding support to retrain our workforce</t>
  </si>
  <si>
    <t>Planning restrictions on building new infrastructure</t>
  </si>
  <si>
    <t>N/A - We do not face any barriers</t>
  </si>
  <si>
    <t>What are the main barriers you currently face to achieving your ambitions as a business in Britain?  Select up to three</t>
  </si>
  <si>
    <t>Access to reliable customer base</t>
  </si>
  <si>
    <t>Ability to work with other tech companies</t>
  </si>
  <si>
    <t>Access to skilled workforce</t>
  </si>
  <si>
    <t>Access to digital infrastructure</t>
  </si>
  <si>
    <t>Research and development environment</t>
  </si>
  <si>
    <t>Quality of office locations</t>
  </si>
  <si>
    <t>Access to finance and investment</t>
  </si>
  <si>
    <t>Access to workforce generally</t>
  </si>
  <si>
    <t>Trade opportunities with other countries</t>
  </si>
  <si>
    <t>Availability of office space</t>
  </si>
  <si>
    <t>Access to government support</t>
  </si>
  <si>
    <t>The general amount of regulations on businesses</t>
  </si>
  <si>
    <t>Brexit and the resulting business environment</t>
  </si>
  <si>
    <t>N/A - there are no benefits to operating in the UK</t>
  </si>
  <si>
    <t>What are the benefits of operating in the UK?  Select any which apply</t>
  </si>
  <si>
    <t>Of those, which are the most important benefits of operating in the UK? Select up to two</t>
  </si>
  <si>
    <t>BASE: Answered previous question</t>
  </si>
  <si>
    <t>Manchester</t>
  </si>
  <si>
    <t>Birmingham</t>
  </si>
  <si>
    <t>Cambridge</t>
  </si>
  <si>
    <t>Liverpool</t>
  </si>
  <si>
    <t>Oxford</t>
  </si>
  <si>
    <t>Bristol</t>
  </si>
  <si>
    <t>Cardiff</t>
  </si>
  <si>
    <t>Leeds</t>
  </si>
  <si>
    <t>Glasgow</t>
  </si>
  <si>
    <t>Newcastle</t>
  </si>
  <si>
    <t>Edinburgh</t>
  </si>
  <si>
    <t>Brighton</t>
  </si>
  <si>
    <t>Belfast</t>
  </si>
  <si>
    <t>Exeter</t>
  </si>
  <si>
    <t>Durham</t>
  </si>
  <si>
    <t>Derry/Londonderry</t>
  </si>
  <si>
    <t>N/A - No cities outside of London do this</t>
  </si>
  <si>
    <t>Outside of London, which UK cities do you think support and facilitate doing business in the tech sector?  This can draw on your own personal experiences or your knowledge of the business environment in different places. Select all that apply.</t>
  </si>
  <si>
    <t>Lack of skilled workforce</t>
  </si>
  <si>
    <t>Difficulties with visas for employees</t>
  </si>
  <si>
    <t>Limited accessibility of finance and investment</t>
  </si>
  <si>
    <t>Lack of workforce generally</t>
  </si>
  <si>
    <t>Accessing finance and investment</t>
  </si>
  <si>
    <t>Digital infrastructure limitations</t>
  </si>
  <si>
    <t>Lack of trade opportunities with other countries</t>
  </si>
  <si>
    <t>Difficult to work with other tech companies</t>
  </si>
  <si>
    <t>N/A - there are no weaknesses to operating in the UK</t>
  </si>
  <si>
    <t>Other (Please Specify)</t>
  </si>
  <si>
    <t>What are the greatest weaknesses of operating in the UK?  Select any which apply</t>
  </si>
  <si>
    <t>Of those, which are the most important weaknesses of operating in the UK? Select up to two</t>
  </si>
  <si>
    <t>BASE: Answered previous queston</t>
  </si>
  <si>
    <t>We already have plans to do so</t>
  </si>
  <si>
    <t>Likely, but we do not currently have plans to do so</t>
  </si>
  <si>
    <t>Unlikely</t>
  </si>
  <si>
    <t>Very unlikely</t>
  </si>
  <si>
    <t>N/A - Our business would be impossible to expand into another market</t>
  </si>
  <si>
    <t xml:space="preserve"> How likely or unlikely is your business to expand into another market in the next 5 years?</t>
  </si>
  <si>
    <t>United States</t>
  </si>
  <si>
    <t>Western Europe, such as France, Germany, and Belgium</t>
  </si>
  <si>
    <t>North America (not US), Canada and Mexico</t>
  </si>
  <si>
    <t>Australia and Oceania, such as Australia and New Zealand</t>
  </si>
  <si>
    <t>Middle East, such as Saudi Arabia and the United Arab Emirates</t>
  </si>
  <si>
    <t>Northern Europe, such Sweden, Norway, and Finland</t>
  </si>
  <si>
    <t>Eastern Europe, such as Poland, Romania, and Estonia</t>
  </si>
  <si>
    <t>East Asia (not China), such as Japan and South Korea</t>
  </si>
  <si>
    <t>West Africa, such as Nigeria and Ghana</t>
  </si>
  <si>
    <t>Southern Europe, such as Italty, Spain, and Portugal</t>
  </si>
  <si>
    <t>China</t>
  </si>
  <si>
    <t>Central America, such as Guatemala, Honduras, El Salvador, and Nicaragua</t>
  </si>
  <si>
    <t>India</t>
  </si>
  <si>
    <t>Southeast Asia, such as Vietnam, Thailand, and Indonesia</t>
  </si>
  <si>
    <t>South America, such as Brazil, Argentina, Colombia, and Peru</t>
  </si>
  <si>
    <t>Southern Africa, such as South Africa and Zimbabwe</t>
  </si>
  <si>
    <t>Central Africa, such as Cameroon and Democratic Republic of the Congo</t>
  </si>
  <si>
    <t>North Africa, such as Egypt and Morocco</t>
  </si>
  <si>
    <t>Russia</t>
  </si>
  <si>
    <t>South Asia (not India), such as Pakistan and Bangladesh</t>
  </si>
  <si>
    <t>Central Asia, such as Kazakhstan and Uzbekistan</t>
  </si>
  <si>
    <t>East Africa, such as Kenya and Ethiopia</t>
  </si>
  <si>
    <t>If you were to expand your business into another market, which regions would you consider? Select any which apply</t>
  </si>
  <si>
    <t>BASE: Is able to expand into other markets</t>
  </si>
  <si>
    <t xml:space="preserve"> And which of those would be your top choice and why? Select only one.</t>
  </si>
  <si>
    <t>Artificial Intelligence (AI) generally, excludine GenAI</t>
  </si>
  <si>
    <t>High speed internet connectivity</t>
  </si>
  <si>
    <t>Cloud computing</t>
  </si>
  <si>
    <t>Generative artificial intelligence e.g. LLMs, image generators</t>
  </si>
  <si>
    <t>Fintech and payment technologies</t>
  </si>
  <si>
    <t>Smaller and faster computers</t>
  </si>
  <si>
    <t>Quantum technologies</t>
  </si>
  <si>
    <t>Digital ID</t>
  </si>
  <si>
    <t>Augmented reality and virtual reality</t>
  </si>
  <si>
    <t>Drones and related technology</t>
  </si>
  <si>
    <t>Autonomous vehicles</t>
  </si>
  <si>
    <t>EdTech</t>
  </si>
  <si>
    <t>Which of these emerging technologies provide the greatest opportunity for your business? Select your top two.</t>
  </si>
  <si>
    <t>Software costs</t>
  </si>
  <si>
    <t>Skilled workforce</t>
  </si>
  <si>
    <t>Hardware costs</t>
  </si>
  <si>
    <t>Concerns about the sustainability of new technology</t>
  </si>
  <si>
    <t>Concerns about the reliability of new technology</t>
  </si>
  <si>
    <t>Burdensome regulations</t>
  </si>
  <si>
    <t>Legal liability or risks in using new technologies</t>
  </si>
  <si>
    <t>The perceived costs or difficulty of onboarding new technologies</t>
  </si>
  <si>
    <t>The cost of  cloud computing</t>
  </si>
  <si>
    <t>Availability of staff to test and develop our applications</t>
  </si>
  <si>
    <t>Clear and valid reasons to use it</t>
  </si>
  <si>
    <t>Access to infrastructure</t>
  </si>
  <si>
    <t>N/A - we do not face any barriers to adopting new technology</t>
  </si>
  <si>
    <t>Would not know where to start</t>
  </si>
  <si>
    <t>What barriers do you face as a business to adopting new technological opportunities, if any?   Select any which apply</t>
  </si>
  <si>
    <t>Improve our productivity</t>
  </si>
  <si>
    <t>Reach new customers</t>
  </si>
  <si>
    <t>Grow revenue</t>
  </si>
  <si>
    <t>Become more competitive</t>
  </si>
  <si>
    <t>Develop new products</t>
  </si>
  <si>
    <t>Improve our working environment</t>
  </si>
  <si>
    <t>Automate routine tasks</t>
  </si>
  <si>
    <t>Pick up on and stop errors more easily</t>
  </si>
  <si>
    <t>Grow our headcount</t>
  </si>
  <si>
    <t>N/A - Adopting new technologies would not allow my business to do anything</t>
  </si>
  <si>
    <t>What would adopting new technologies enable your business to do, if anything? Select all that apply</t>
  </si>
  <si>
    <t>None of the above are threatening to my business</t>
  </si>
  <si>
    <t>None of the above affect my business</t>
  </si>
  <si>
    <t>New ed tech (education technology)</t>
  </si>
  <si>
    <t>New ed tech</t>
  </si>
  <si>
    <t>Which of these emerging technologies present the greatest disruption and potential threat to your business? Select your top two</t>
  </si>
  <si>
    <t>Remaining competitive</t>
  </si>
  <si>
    <t>Growing revenue</t>
  </si>
  <si>
    <t>Remaining innovative</t>
  </si>
  <si>
    <t>Boosting productivity</t>
  </si>
  <si>
    <t>The growth opportunities new technology presents</t>
  </si>
  <si>
    <t>Ensuring the business is perceived as modern and up to date</t>
  </si>
  <si>
    <t>Effective marketing by technology vendors</t>
  </si>
  <si>
    <t>The insight opportunities new technology presents</t>
  </si>
  <si>
    <t>Keeping up with peer business</t>
  </si>
  <si>
    <t>Pressure to respond to new innovations</t>
  </si>
  <si>
    <t>Curiosity about new innovations</t>
  </si>
  <si>
    <t>Attracting new staff</t>
  </si>
  <si>
    <t>Aiding compliance with new regulations for example ESG</t>
  </si>
  <si>
    <t>N/A - My business has not adopted new technologies</t>
  </si>
  <si>
    <t>What has motivated you or others in your business to adopt new technologies? Select all that apply.</t>
  </si>
  <si>
    <t>High and rising cost of living generally</t>
  </si>
  <si>
    <t>Cyber security vulnerabilities at a national level</t>
  </si>
  <si>
    <t>Trading relationship with the EU</t>
  </si>
  <si>
    <t>Fraud and cyber crimes that could impact my business directly</t>
  </si>
  <si>
    <t>Trading relationship with other countries</t>
  </si>
  <si>
    <t>Climate change</t>
  </si>
  <si>
    <t>Availability of visas for skilled workers</t>
  </si>
  <si>
    <t>Availability and quality of healthcare</t>
  </si>
  <si>
    <t>Availability of public transportation</t>
  </si>
  <si>
    <t>The high cost and low availability of childcare in the UK</t>
  </si>
  <si>
    <t>International conflicts</t>
  </si>
  <si>
    <t>A general collapse in the quality of public services</t>
  </si>
  <si>
    <t>Unsustainable levels of migration</t>
  </si>
  <si>
    <t>Supply chain issues</t>
  </si>
  <si>
    <t>Thinking about the threat these pose to your business, which of the following would you most like to see the next Government address?  Select up to three</t>
  </si>
  <si>
    <t>Cutting business taxes</t>
  </si>
  <si>
    <t>Increasing access to finance and investment</t>
  </si>
  <si>
    <t>Enabling the use of emerging technologies, such as AI and virtual reality</t>
  </si>
  <si>
    <t>Increasing the use of renewable energy</t>
  </si>
  <si>
    <t>Making it easier to hire new talent from other countries</t>
  </si>
  <si>
    <t>Investing in the NHS</t>
  </si>
  <si>
    <t>Improving public services, such as public transportation</t>
  </si>
  <si>
    <t>Improving access to R&amp;D funds</t>
  </si>
  <si>
    <t>Augmenting apprenticeships in tech related areas</t>
  </si>
  <si>
    <t>Improving STEM programmes in secondary schools</t>
  </si>
  <si>
    <t>Updating intellectual property laws</t>
  </si>
  <si>
    <t>Helping reduce the cost of childcare and increasing provision</t>
  </si>
  <si>
    <t>Reforming planning permissions</t>
  </si>
  <si>
    <t>Thinking about the ambitions you have for your business, which of the following opportunities would you most like the next Government to help you take advantage of?  Select up to three</t>
  </si>
  <si>
    <t>Full Results</t>
  </si>
  <si>
    <t>Operating in the tech sector:Thinking about conducting business in the UK, how easy or difficult is it to carry out these aspects of your business?Please answer on the scale below, with "Very Difficult" to the left, and "Very Easy" to the right.</t>
  </si>
  <si>
    <t>Not appliccable</t>
  </si>
  <si>
    <t>Collaborating with other tech companies:Thinking about conducting business in the UK, how easy or difficult is it to carry out these aspects of your business?Please answer on the scale below, with "Very Difficult" to the left, and "Very Easy" to the right.</t>
  </si>
  <si>
    <t>Understanding and complying with regulation for tech companies:Thinking about conducting business in the UK, how easy or difficult is it to carry out these aspects of your business?Please answer on the scale below, with "Very Difficult" to the left, and "Very Easy" to the right.</t>
  </si>
  <si>
    <t>Hiring general workforce:Thinking about conducting business in the UK, how easy or difficult is it to carry out these aspects of your business?Please answer on the scale below, with "Very Difficult" to the left, and "Very Easy" to the right.</t>
  </si>
  <si>
    <t>Hiring talent with specific skill sets:Thinking about conducting business in the UK, how easy or difficult is it to carry out these aspects of your business?Please answer on the scale below, with "Very Difficult" to the left, and "Very Easy" to the right.</t>
  </si>
  <si>
    <t>Accessing government support:Thinking about conducting business in the UK, how easy or difficult is it to carry out these aspects of your business?Please answer on the scale below, with "Very Difficult" to the left, and "Very Easy" to the right.</t>
  </si>
  <si>
    <t>0 - very difficult</t>
  </si>
  <si>
    <t>10 - very easy</t>
  </si>
  <si>
    <t>Accessing digital infrastructure:Thinking about conducting business in the UK, how easy or difficult is it to carry out these aspects of your business?Please answer on the scale below, with "Very Difficult" to the left, and "Very Easy" to the right.</t>
  </si>
  <si>
    <t>Trading with countries in the EU:Thinking about conducting business in the UK, how easy or difficult is it to carry out these aspects of your business?Please answer on the scale below, with "Very Difficult" to the left, and "Very Easy" to the right.</t>
  </si>
  <si>
    <t>Trading with other countries around the world:Thinking about conducting business in the UK, how easy or difficult is it to carry out these aspects of your business?Please answer on the scale below, with "Very Difficult" to the left, and "Very Easy" to the right.</t>
  </si>
  <si>
    <t>Accessing finance and investment:Thinking about conducting business in the UK, how easy or difficult is it to carry out these aspects of your business?Please answer on the scale below, with "Very Difficult" to the left, and "Very Easy" to the right.</t>
  </si>
  <si>
    <t>Conducting research and development:Thinking about conducting business in the UK, how easy or difficult is it to carry out these aspects of your business?Please answer on the scale below, with "Very Difficult" to the left, and "Very Easy" to the right.</t>
  </si>
  <si>
    <t>Generally operating in the UK:Thinking about conducting business in the UK, how easy or difficult is it to carry out these aspects of your business?Please answer on the scale below, with "Very Difficult" to the left, and "Very Easy" to the right.</t>
  </si>
  <si>
    <t>Navigating the UK’s policy and/or regulatory landscape:Thinking about conducting business in the UK, how easy or difficult is it to carry out these aspects of your business?Please answer on the scale below, with "Very Difficult" to the left, and "Very Easy" to the right.</t>
  </si>
  <si>
    <t>Compared to operating in other countries in Europe or North America, how easy or difficult do you think it is to do business in the UK?</t>
  </si>
  <si>
    <t>Total Easy</t>
  </si>
  <si>
    <t>Total Difficult</t>
  </si>
  <si>
    <t>Total Diffcult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</si>
</sst>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scheme val="minor"/>
    </font>
    <font>
      <b/>
      <sz val="18"/>
      <color rgb="FF000000"/>
      <name val="Calibri"/>
    </font>
    <font>
      <b/>
      <sz val="14"/>
      <color rgb="FF000000"/>
      <name val="Calibri"/>
    </font>
    <font>
      <sz val="14"/>
      <color rgb="FF000000"/>
      <name val="Calibri"/>
    </font>
    <font>
      <sz val="13"/>
      <color rgb="FF000000"/>
      <name val="Calibri"/>
    </font>
    <font>
      <i/>
      <sz val="13"/>
      <color rgb="FF000000"/>
      <name val="Calibri"/>
    </font>
    <font>
      <i/>
      <u/>
      <sz val="13"/>
      <color theme="10"/>
      <name val="Calibri"/>
    </font>
    <font>
      <b/>
      <sz val="11"/>
      <color rgb="FF000000"/>
      <name val="Calibri"/>
    </font>
    <font>
      <u/>
      <sz val="11"/>
      <color theme="10"/>
      <name val="Calibri"/>
    </font>
    <font>
      <sz val="11"/>
      <color rgb="FF000000"/>
      <name val="Calibri"/>
    </font>
    <font>
      <b/>
      <sz val="12"/>
      <color rgb="FF000000"/>
      <name val="Calibri"/>
    </font>
    <font>
      <b/>
      <i/>
      <sz val="11"/>
      <color rgb="FF000000"/>
      <name val="Calibri"/>
    </font>
    <font>
      <u/>
      <sz val="11"/>
      <color theme="10"/>
      <name val="Calibri"/>
      <family val="2"/>
      <scheme val="minor"/>
    </font>
    <font>
      <b/>
      <sz val="11"/>
      <color rgb="FF000000"/>
      <name val="Calibri"/>
      <family val="2"/>
      <scheme val="minor"/>
    </font>
    <font>
      <b/>
      <sz val="12"/>
      <color rgb="FF000000"/>
      <name val="Calibri"/>
      <family val="2"/>
    </font>
    <font>
      <b/>
      <sz val="11"/>
      <color rgb="FF000000"/>
      <name val="Calibri"/>
      <family val="2"/>
    </font>
  </fonts>
  <fills count="2">
    <fill>
      <patternFill patternType="none"/>
    </fill>
    <fill>
      <patternFill patternType="gray125"/>
    </fill>
  </fills>
  <borders count="6">
    <border>
      <left/>
      <right/>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bottom style="thin">
        <color indexed="64"/>
      </bottom>
      <diagonal/>
    </border>
    <border>
      <left/>
      <right/>
      <top style="thin">
        <color indexed="64"/>
      </top>
      <bottom/>
      <diagonal/>
    </border>
  </borders>
  <cellStyleXfs count="2">
    <xf numFmtId="0" fontId="0" fillId="0" borderId="0"/>
    <xf numFmtId="0" fontId="12" fillId="0" borderId="0" applyNumberFormat="0" applyFill="0" applyBorder="0" applyAlignment="0" applyProtection="0"/>
  </cellStyleXfs>
  <cellXfs count="33">
    <xf numFmtId="0" fontId="0" fillId="0" borderId="0" xfId="0"/>
    <xf numFmtId="0" fontId="1" fillId="0" borderId="0" xfId="0" applyFont="1" applyAlignment="1">
      <alignment horizontal="center" vertical="top" wrapText="1"/>
    </xf>
    <xf numFmtId="0" fontId="2" fillId="0" borderId="0" xfId="0" applyFont="1"/>
    <xf numFmtId="0" fontId="3"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xf numFmtId="0" fontId="8" fillId="0" borderId="0" xfId="0" applyFont="1"/>
    <xf numFmtId="0" fontId="9" fillId="0" borderId="0" xfId="0" applyFont="1" applyAlignment="1">
      <alignment horizontal="center" vertical="center"/>
    </xf>
    <xf numFmtId="1" fontId="7" fillId="0" borderId="1" xfId="0" applyNumberFormat="1" applyFont="1" applyBorder="1" applyAlignment="1">
      <alignment horizontal="center" vertical="center"/>
    </xf>
    <xf numFmtId="0" fontId="9" fillId="0" borderId="2" xfId="0" applyFont="1" applyBorder="1" applyAlignment="1">
      <alignment horizontal="center" vertical="center" wrapText="1"/>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xf numFmtId="9" fontId="9" fillId="0" borderId="0" xfId="0" applyNumberFormat="1" applyFont="1" applyAlignment="1">
      <alignment horizontal="center" vertical="center"/>
    </xf>
    <xf numFmtId="0" fontId="9" fillId="0" borderId="0" xfId="0" applyFont="1" applyAlignment="1">
      <alignment horizontal="center" vertical="center" wrapText="1"/>
    </xf>
    <xf numFmtId="9" fontId="9" fillId="0" borderId="3" xfId="0" applyNumberFormat="1" applyFont="1" applyBorder="1" applyAlignment="1">
      <alignment horizontal="center" vertical="center"/>
    </xf>
    <xf numFmtId="0" fontId="11" fillId="0" borderId="0" xfId="0" applyFont="1"/>
    <xf numFmtId="0" fontId="12" fillId="0" borderId="0" xfId="1"/>
    <xf numFmtId="0" fontId="13" fillId="0" borderId="0" xfId="0" applyFont="1"/>
    <xf numFmtId="0" fontId="0" fillId="0" borderId="0" xfId="0" applyAlignment="1">
      <alignment horizontal="left"/>
    </xf>
    <xf numFmtId="0" fontId="15" fillId="0" borderId="0" xfId="0" applyFont="1"/>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9" fontId="15" fillId="0" borderId="0" xfId="0" applyNumberFormat="1" applyFont="1" applyAlignment="1">
      <alignment horizontal="center" vertical="center"/>
    </xf>
    <xf numFmtId="9" fontId="15" fillId="0" borderId="4" xfId="0" applyNumberFormat="1" applyFont="1" applyBorder="1" applyAlignment="1">
      <alignment horizontal="center" vertical="center"/>
    </xf>
    <xf numFmtId="0" fontId="1" fillId="0" borderId="0" xfId="0" applyFont="1" applyAlignment="1">
      <alignment horizontal="center" vertical="top" wrapText="1"/>
    </xf>
    <xf numFmtId="0" fontId="0" fillId="0" borderId="0" xfId="0"/>
    <xf numFmtId="0" fontId="4" fillId="0" borderId="0" xfId="0" applyFont="1" applyAlignment="1">
      <alignment horizontal="left" vertical="top" wrapText="1"/>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0" fillId="0" borderId="0" xfId="0" applyFont="1" applyAlignment="1">
      <alignment vertical="top" wrapText="1"/>
    </xf>
    <xf numFmtId="0" fontId="14"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0</xdr:rowOff>
    </xdr:from>
    <xdr:ext cx="4389120" cy="82296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884C4FF6-C5FD-42A0-9CA9-335AB1ACDE0A}"/>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B2453FC8-E353-44CD-94CE-09DC8DEFF29C}"/>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1B90C148-3D1C-4538-B381-228C84CEC0DC}"/>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ECCD7E5E-67B5-4D52-BD34-3C5189656E82}"/>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DFB6DBDE-84FE-4F70-B821-E9F8E3821F41}"/>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573793C5-F15C-4FAD-8454-FC796F6F7203}"/>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65086621-035D-4CB2-AA8F-D1241A15B3C2}"/>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EC71CFD2-558F-4558-8AE5-3E13A81BB14C}"/>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F83D122E-B61D-41D1-ADF9-3F45511ED518}"/>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86F62DD8-6567-4E17-AA7D-371A32143789}"/>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1BC106C0-DBD7-4D11-AD3D-962021EF745C}"/>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9B3AB6A8-29D7-4ABF-9339-E59CBCE61378}"/>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xdr:row>
      <xdr:rowOff>0</xdr:rowOff>
    </xdr:from>
    <xdr:ext cx="1463040" cy="274320"/>
    <xdr:pic>
      <xdr:nvPicPr>
        <xdr:cNvPr id="2" name="Picture 1">
          <a:extLst>
            <a:ext uri="{FF2B5EF4-FFF2-40B4-BE49-F238E27FC236}">
              <a16:creationId xmlns:a16="http://schemas.microsoft.com/office/drawing/2014/main" id="{9A797A09-C95C-4969-B8B1-2F5D156C3739}"/>
            </a:ext>
          </a:extLst>
        </xdr:cNvPr>
        <xdr:cNvPicPr>
          <a:picLocks noChangeAspect="1"/>
        </xdr:cNvPicPr>
      </xdr:nvPicPr>
      <xdr:blipFill>
        <a:blip xmlns:r="http://schemas.openxmlformats.org/officeDocument/2006/relationships" r:embed="rId1"/>
        <a:stretch>
          <a:fillRect/>
        </a:stretch>
      </xdr:blipFill>
      <xdr:spPr>
        <a:xfrm>
          <a:off x="0" y="190500"/>
          <a:ext cx="1463040" cy="2743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M20"/>
  <sheetViews>
    <sheetView showGridLines="0" workbookViewId="0"/>
  </sheetViews>
  <sheetFormatPr baseColWidth="10" defaultColWidth="11.5" defaultRowHeight="15" x14ac:dyDescent="0.2"/>
  <sheetData>
    <row r="7" spans="6:12" ht="40" customHeight="1" x14ac:dyDescent="0.2">
      <c r="F7" s="26" t="s">
        <v>0</v>
      </c>
      <c r="G7" s="27"/>
      <c r="H7" s="27"/>
      <c r="I7" s="27"/>
      <c r="J7" s="27"/>
      <c r="K7" s="27"/>
      <c r="L7" s="27"/>
    </row>
    <row r="10" spans="6:12" ht="20.25" customHeight="1" x14ac:dyDescent="0.25">
      <c r="F10" s="2" t="s">
        <v>1</v>
      </c>
      <c r="K10" s="3" t="s">
        <v>2</v>
      </c>
    </row>
    <row r="11" spans="6:12" ht="20.25" customHeight="1" x14ac:dyDescent="0.25">
      <c r="F11" s="2" t="s">
        <v>3</v>
      </c>
      <c r="K11" s="3" t="s">
        <v>4</v>
      </c>
    </row>
    <row r="12" spans="6:12" ht="20.25" customHeight="1" x14ac:dyDescent="0.25">
      <c r="F12" s="2" t="s">
        <v>5</v>
      </c>
      <c r="K12" s="3" t="s">
        <v>6</v>
      </c>
    </row>
    <row r="13" spans="6:12" ht="20.25" customHeight="1" x14ac:dyDescent="0.25">
      <c r="F13" s="2" t="s">
        <v>7</v>
      </c>
      <c r="K13" s="3">
        <v>253</v>
      </c>
    </row>
    <row r="14" spans="6:12" ht="19" x14ac:dyDescent="0.25">
      <c r="F14" s="2"/>
    </row>
    <row r="15" spans="6:12" ht="19" x14ac:dyDescent="0.25">
      <c r="F15" s="2"/>
    </row>
    <row r="16" spans="6:12" ht="19" x14ac:dyDescent="0.25">
      <c r="F16" s="2" t="s">
        <v>8</v>
      </c>
    </row>
    <row r="17" spans="6:13" ht="50.25" customHeight="1" x14ac:dyDescent="0.2">
      <c r="F17" s="28" t="s">
        <v>9</v>
      </c>
      <c r="G17" s="27"/>
      <c r="H17" s="27"/>
      <c r="I17" s="27"/>
      <c r="J17" s="27"/>
      <c r="K17" s="27"/>
      <c r="L17" s="27"/>
      <c r="M17" s="27"/>
    </row>
    <row r="19" spans="6:13" ht="30" customHeight="1" x14ac:dyDescent="0.2">
      <c r="F19" s="4" t="s">
        <v>10</v>
      </c>
    </row>
    <row r="20" spans="6:13" ht="17" x14ac:dyDescent="0.2">
      <c r="F20" s="5" t="str">
        <f>HYPERLINK("mailto:" &amp; "polling@publicfirst.co.uk" &amp; "?subject="&amp; F7, "polling@publicfirst.co.uk")</f>
        <v>polling@publicfirst.co.uk</v>
      </c>
    </row>
  </sheetData>
  <mergeCells count="2">
    <mergeCell ref="F7:L7"/>
    <mergeCell ref="F17:M17"/>
  </mergeCells>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E523E-2330-49DE-B55D-AF0A09767B42}">
  <dimension ref="B2:Q26"/>
  <sheetViews>
    <sheetView showGridLines="0" workbookViewId="0">
      <pane xSplit="2" topLeftCell="C1" activePane="topRight" state="frozen"/>
      <selection pane="topRight" activeCell="C6" sqref="C6"/>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261</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8.23045267489712E-3</v>
      </c>
      <c r="D8" s="14">
        <v>0</v>
      </c>
      <c r="E8" s="14">
        <v>0</v>
      </c>
      <c r="F8" s="14">
        <v>2.3809523809523808E-2</v>
      </c>
      <c r="G8" s="14">
        <v>8.1967213114754103E-3</v>
      </c>
      <c r="H8" s="14"/>
      <c r="I8" s="14">
        <v>8.2644628099173556E-3</v>
      </c>
      <c r="J8" s="14">
        <v>8.1967213114754103E-3</v>
      </c>
      <c r="K8" s="14"/>
      <c r="L8" s="14">
        <v>1.7094017094017096E-2</v>
      </c>
      <c r="M8" s="14">
        <v>0</v>
      </c>
      <c r="N8" s="14"/>
      <c r="O8" s="14">
        <v>9.7087378640776691E-3</v>
      </c>
      <c r="P8" s="14">
        <v>0</v>
      </c>
      <c r="Q8" s="14">
        <v>1.5384615384615385E-2</v>
      </c>
    </row>
    <row r="9" spans="2:17" x14ac:dyDescent="0.2">
      <c r="B9" s="15">
        <v>1</v>
      </c>
      <c r="C9" s="14">
        <v>3.292181069958848E-2</v>
      </c>
      <c r="D9" s="14">
        <v>9.0909090909090912E-2</v>
      </c>
      <c r="E9" s="14">
        <v>5.7142857142857141E-2</v>
      </c>
      <c r="F9" s="14">
        <v>0</v>
      </c>
      <c r="G9" s="14">
        <v>1.6393442622950821E-2</v>
      </c>
      <c r="H9" s="14"/>
      <c r="I9" s="14">
        <v>4.9586776859504134E-2</v>
      </c>
      <c r="J9" s="14">
        <v>1.6393442622950821E-2</v>
      </c>
      <c r="K9" s="14"/>
      <c r="L9" s="14">
        <v>3.4188034188034191E-2</v>
      </c>
      <c r="M9" s="14">
        <v>3.1746031746031744E-2</v>
      </c>
      <c r="N9" s="14"/>
      <c r="O9" s="14">
        <v>1.9417475728155338E-2</v>
      </c>
      <c r="P9" s="14">
        <v>1.3513513513513514E-2</v>
      </c>
      <c r="Q9" s="14">
        <v>7.6923076923076927E-2</v>
      </c>
    </row>
    <row r="10" spans="2:17" x14ac:dyDescent="0.2">
      <c r="B10" s="15">
        <v>2</v>
      </c>
      <c r="C10" s="14">
        <v>3.7037037037037035E-2</v>
      </c>
      <c r="D10" s="14">
        <v>4.5454545454545456E-2</v>
      </c>
      <c r="E10" s="14">
        <v>8.5714285714285715E-2</v>
      </c>
      <c r="F10" s="14">
        <v>0</v>
      </c>
      <c r="G10" s="14">
        <v>3.2786885245901641E-2</v>
      </c>
      <c r="H10" s="14"/>
      <c r="I10" s="14">
        <v>4.1322314049586778E-2</v>
      </c>
      <c r="J10" s="14">
        <v>3.2786885245901641E-2</v>
      </c>
      <c r="K10" s="14"/>
      <c r="L10" s="14">
        <v>2.564102564102564E-2</v>
      </c>
      <c r="M10" s="14">
        <v>4.7619047619047616E-2</v>
      </c>
      <c r="N10" s="14"/>
      <c r="O10" s="14">
        <v>1.9417475728155338E-2</v>
      </c>
      <c r="P10" s="14">
        <v>4.0540540540540543E-2</v>
      </c>
      <c r="Q10" s="14">
        <v>6.1538461538461542E-2</v>
      </c>
    </row>
    <row r="11" spans="2:17" x14ac:dyDescent="0.2">
      <c r="B11" s="15">
        <v>3</v>
      </c>
      <c r="C11" s="14">
        <v>4.5267489711934158E-2</v>
      </c>
      <c r="D11" s="14">
        <v>2.2727272727272728E-2</v>
      </c>
      <c r="E11" s="14">
        <v>5.7142857142857141E-2</v>
      </c>
      <c r="F11" s="14">
        <v>2.3809523809523808E-2</v>
      </c>
      <c r="G11" s="14">
        <v>5.737704918032787E-2</v>
      </c>
      <c r="H11" s="14"/>
      <c r="I11" s="14">
        <v>3.3057851239669422E-2</v>
      </c>
      <c r="J11" s="14">
        <v>5.737704918032787E-2</v>
      </c>
      <c r="K11" s="14"/>
      <c r="L11" s="14">
        <v>3.4188034188034191E-2</v>
      </c>
      <c r="M11" s="14">
        <v>5.5555555555555552E-2</v>
      </c>
      <c r="N11" s="14"/>
      <c r="O11" s="14">
        <v>2.9126213592233011E-2</v>
      </c>
      <c r="P11" s="14">
        <v>6.7567567567567571E-2</v>
      </c>
      <c r="Q11" s="14">
        <v>4.6153846153846156E-2</v>
      </c>
    </row>
    <row r="12" spans="2:17" x14ac:dyDescent="0.2">
      <c r="B12" s="15">
        <v>4</v>
      </c>
      <c r="C12" s="14">
        <v>9.4650205761316872E-2</v>
      </c>
      <c r="D12" s="14">
        <v>6.8181818181818177E-2</v>
      </c>
      <c r="E12" s="14">
        <v>2.8571428571428571E-2</v>
      </c>
      <c r="F12" s="14">
        <v>0.11904761904761904</v>
      </c>
      <c r="G12" s="14">
        <v>0.11475409836065574</v>
      </c>
      <c r="H12" s="14"/>
      <c r="I12" s="14">
        <v>7.43801652892562E-2</v>
      </c>
      <c r="J12" s="14">
        <v>0.11475409836065574</v>
      </c>
      <c r="K12" s="14"/>
      <c r="L12" s="14">
        <v>9.4017094017094016E-2</v>
      </c>
      <c r="M12" s="14">
        <v>9.5238095238095233E-2</v>
      </c>
      <c r="N12" s="14"/>
      <c r="O12" s="14">
        <v>9.7087378640776698E-2</v>
      </c>
      <c r="P12" s="14">
        <v>8.1081081081081086E-2</v>
      </c>
      <c r="Q12" s="14">
        <v>9.2307692307692313E-2</v>
      </c>
    </row>
    <row r="13" spans="2:17" x14ac:dyDescent="0.2">
      <c r="B13" s="15">
        <v>5</v>
      </c>
      <c r="C13" s="14">
        <v>9.8765432098765427E-2</v>
      </c>
      <c r="D13" s="14">
        <v>0.13636363636363635</v>
      </c>
      <c r="E13" s="14">
        <v>0.11428571428571428</v>
      </c>
      <c r="F13" s="14">
        <v>0.14285714285714285</v>
      </c>
      <c r="G13" s="14">
        <v>6.5573770491803282E-2</v>
      </c>
      <c r="H13" s="14"/>
      <c r="I13" s="14">
        <v>0.13223140495867769</v>
      </c>
      <c r="J13" s="14">
        <v>6.5573770491803282E-2</v>
      </c>
      <c r="K13" s="14"/>
      <c r="L13" s="14">
        <v>0.10256410256410256</v>
      </c>
      <c r="M13" s="14">
        <v>9.5238095238095233E-2</v>
      </c>
      <c r="N13" s="14"/>
      <c r="O13" s="14">
        <v>6.7961165048543687E-2</v>
      </c>
      <c r="P13" s="14">
        <v>0.14864864864864866</v>
      </c>
      <c r="Q13" s="14">
        <v>9.2307692307692313E-2</v>
      </c>
    </row>
    <row r="14" spans="2:17" x14ac:dyDescent="0.2">
      <c r="B14" s="15">
        <v>6</v>
      </c>
      <c r="C14" s="14">
        <v>9.8765432098765427E-2</v>
      </c>
      <c r="D14" s="14">
        <v>9.0909090909090912E-2</v>
      </c>
      <c r="E14" s="14">
        <v>0.17142857142857143</v>
      </c>
      <c r="F14" s="14">
        <v>4.7619047619047616E-2</v>
      </c>
      <c r="G14" s="14">
        <v>9.8360655737704916E-2</v>
      </c>
      <c r="H14" s="14"/>
      <c r="I14" s="14">
        <v>9.9173553719008267E-2</v>
      </c>
      <c r="J14" s="14">
        <v>9.8360655737704916E-2</v>
      </c>
      <c r="K14" s="14"/>
      <c r="L14" s="14">
        <v>0.1111111111111111</v>
      </c>
      <c r="M14" s="14">
        <v>8.7301587301587297E-2</v>
      </c>
      <c r="N14" s="14"/>
      <c r="O14" s="14">
        <v>0.10679611650485436</v>
      </c>
      <c r="P14" s="14">
        <v>8.1081081081081086E-2</v>
      </c>
      <c r="Q14" s="14">
        <v>0.1076923076923077</v>
      </c>
    </row>
    <row r="15" spans="2:17" x14ac:dyDescent="0.2">
      <c r="B15" s="15">
        <v>7</v>
      </c>
      <c r="C15" s="14">
        <v>0.11934156378600823</v>
      </c>
      <c r="D15" s="14">
        <v>4.5454545454545456E-2</v>
      </c>
      <c r="E15" s="14">
        <v>0.17142857142857143</v>
      </c>
      <c r="F15" s="14">
        <v>0.19047619047619047</v>
      </c>
      <c r="G15" s="14">
        <v>0.10655737704918032</v>
      </c>
      <c r="H15" s="14"/>
      <c r="I15" s="14">
        <v>0.13223140495867769</v>
      </c>
      <c r="J15" s="14">
        <v>0.10655737704918032</v>
      </c>
      <c r="K15" s="14"/>
      <c r="L15" s="14">
        <v>9.4017094017094016E-2</v>
      </c>
      <c r="M15" s="14">
        <v>0.14285714285714285</v>
      </c>
      <c r="N15" s="14"/>
      <c r="O15" s="14">
        <v>0.10679611650485436</v>
      </c>
      <c r="P15" s="14">
        <v>0.1891891891891892</v>
      </c>
      <c r="Q15" s="14">
        <v>6.1538461538461542E-2</v>
      </c>
    </row>
    <row r="16" spans="2:17" x14ac:dyDescent="0.2">
      <c r="B16" s="15">
        <v>8</v>
      </c>
      <c r="C16" s="14">
        <v>0.20164609053497942</v>
      </c>
      <c r="D16" s="14">
        <v>4.5454545454545456E-2</v>
      </c>
      <c r="E16" s="14">
        <v>0.11428571428571428</v>
      </c>
      <c r="F16" s="14">
        <v>0.2857142857142857</v>
      </c>
      <c r="G16" s="14">
        <v>0.25409836065573771</v>
      </c>
      <c r="H16" s="14"/>
      <c r="I16" s="14">
        <v>0.1487603305785124</v>
      </c>
      <c r="J16" s="14">
        <v>0.25409836065573771</v>
      </c>
      <c r="K16" s="14"/>
      <c r="L16" s="14">
        <v>0.19658119658119658</v>
      </c>
      <c r="M16" s="14">
        <v>0.20634920634920634</v>
      </c>
      <c r="N16" s="14"/>
      <c r="O16" s="14">
        <v>0.27184466019417475</v>
      </c>
      <c r="P16" s="14">
        <v>0.16216216216216217</v>
      </c>
      <c r="Q16" s="14">
        <v>0.13846153846153847</v>
      </c>
    </row>
    <row r="17" spans="2:17" x14ac:dyDescent="0.2">
      <c r="B17" s="15">
        <v>9</v>
      </c>
      <c r="C17" s="14">
        <v>0.1111111111111111</v>
      </c>
      <c r="D17" s="14">
        <v>4.5454545454545456E-2</v>
      </c>
      <c r="E17" s="14">
        <v>8.5714285714285715E-2</v>
      </c>
      <c r="F17" s="14">
        <v>9.5238095238095233E-2</v>
      </c>
      <c r="G17" s="14">
        <v>0.14754098360655737</v>
      </c>
      <c r="H17" s="14"/>
      <c r="I17" s="14">
        <v>7.43801652892562E-2</v>
      </c>
      <c r="J17" s="14">
        <v>0.14754098360655737</v>
      </c>
      <c r="K17" s="14"/>
      <c r="L17" s="14">
        <v>0.15384615384615385</v>
      </c>
      <c r="M17" s="14">
        <v>7.1428571428571425E-2</v>
      </c>
      <c r="N17" s="14"/>
      <c r="O17" s="14">
        <v>0.12621359223300971</v>
      </c>
      <c r="P17" s="14">
        <v>6.7567567567567571E-2</v>
      </c>
      <c r="Q17" s="14">
        <v>0.13846153846153847</v>
      </c>
    </row>
    <row r="18" spans="2:17" ht="16" x14ac:dyDescent="0.2">
      <c r="B18" s="15" t="s">
        <v>264</v>
      </c>
      <c r="C18" s="14">
        <v>6.1728395061728392E-2</v>
      </c>
      <c r="D18" s="14">
        <v>2.2727272727272728E-2</v>
      </c>
      <c r="E18" s="14">
        <v>5.7142857142857141E-2</v>
      </c>
      <c r="F18" s="14">
        <v>4.7619047619047616E-2</v>
      </c>
      <c r="G18" s="14">
        <v>8.1967213114754092E-2</v>
      </c>
      <c r="H18" s="14"/>
      <c r="I18" s="14">
        <v>4.1322314049586778E-2</v>
      </c>
      <c r="J18" s="14">
        <v>8.1967213114754092E-2</v>
      </c>
      <c r="K18" s="14"/>
      <c r="L18" s="14">
        <v>5.9829059829059832E-2</v>
      </c>
      <c r="M18" s="14">
        <v>6.3492063492063489E-2</v>
      </c>
      <c r="N18" s="14"/>
      <c r="O18" s="14">
        <v>8.7378640776699032E-2</v>
      </c>
      <c r="P18" s="14">
        <v>4.0540540540540543E-2</v>
      </c>
      <c r="Q18" s="14">
        <v>4.6153846153846156E-2</v>
      </c>
    </row>
    <row r="19" spans="2:17" ht="16" x14ac:dyDescent="0.2">
      <c r="B19" s="15" t="s">
        <v>257</v>
      </c>
      <c r="C19" s="16">
        <v>9.0534979423868317E-2</v>
      </c>
      <c r="D19" s="16">
        <v>0.38636363636363635</v>
      </c>
      <c r="E19" s="16">
        <v>5.7142857142857141E-2</v>
      </c>
      <c r="F19" s="16">
        <v>2.3809523809523808E-2</v>
      </c>
      <c r="G19" s="16">
        <v>1.6393442622950821E-2</v>
      </c>
      <c r="H19" s="16"/>
      <c r="I19" s="16">
        <v>0.16528925619834711</v>
      </c>
      <c r="J19" s="16">
        <v>1.6393442622950821E-2</v>
      </c>
      <c r="K19" s="16"/>
      <c r="L19" s="16">
        <v>7.6923076923076927E-2</v>
      </c>
      <c r="M19" s="16">
        <v>0.10317460317460317</v>
      </c>
      <c r="N19" s="16"/>
      <c r="O19" s="16">
        <v>5.8252427184466021E-2</v>
      </c>
      <c r="P19" s="16">
        <v>0.10810810810810811</v>
      </c>
      <c r="Q19" s="16">
        <v>0.12307692307692308</v>
      </c>
    </row>
    <row r="20" spans="2:17" ht="16" x14ac:dyDescent="0.2">
      <c r="B20" s="23" t="s">
        <v>274</v>
      </c>
      <c r="C20" s="24">
        <v>0.21810699588477367</v>
      </c>
      <c r="D20" s="24">
        <v>0.22727272727272727</v>
      </c>
      <c r="E20" s="24">
        <v>0.22857142857142856</v>
      </c>
      <c r="F20" s="24">
        <v>0.16666666666666666</v>
      </c>
      <c r="G20" s="24">
        <v>0.22950819672131148</v>
      </c>
      <c r="H20" s="24"/>
      <c r="I20" s="24">
        <v>0.20661157024793389</v>
      </c>
      <c r="J20" s="24">
        <v>0.22950819672131148</v>
      </c>
      <c r="K20" s="24"/>
      <c r="L20" s="24">
        <v>0.20512820512820512</v>
      </c>
      <c r="M20" s="24">
        <v>0.23015873015873015</v>
      </c>
      <c r="N20" s="24"/>
      <c r="O20" s="24">
        <v>0.17475728155339804</v>
      </c>
      <c r="P20" s="24">
        <v>0.20270270270270271</v>
      </c>
      <c r="Q20" s="24">
        <v>0.29230769230769232</v>
      </c>
    </row>
    <row r="21" spans="2:17" ht="16" x14ac:dyDescent="0.2">
      <c r="B21" s="22" t="s">
        <v>273</v>
      </c>
      <c r="C21" s="25">
        <v>0.59259259259259256</v>
      </c>
      <c r="D21" s="25">
        <v>0.25</v>
      </c>
      <c r="E21" s="25">
        <v>0.6</v>
      </c>
      <c r="F21" s="25">
        <v>0.66666666666666652</v>
      </c>
      <c r="G21" s="25">
        <v>0.68852459016393441</v>
      </c>
      <c r="H21" s="25"/>
      <c r="I21" s="25">
        <v>0.49586776859504134</v>
      </c>
      <c r="J21" s="25">
        <v>0.68852459016393441</v>
      </c>
      <c r="K21" s="25"/>
      <c r="L21" s="25">
        <v>0.61538461538461542</v>
      </c>
      <c r="M21" s="25">
        <v>0.5714285714285714</v>
      </c>
      <c r="N21" s="25"/>
      <c r="O21" s="25">
        <v>0.69902912621359214</v>
      </c>
      <c r="P21" s="25">
        <v>0.54054054054054057</v>
      </c>
      <c r="Q21" s="25">
        <v>0.49230769230769234</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9E201-C5DA-4DB5-B4CE-723AC656DE09}">
  <dimension ref="B2:Q26"/>
  <sheetViews>
    <sheetView showGridLines="0" workbookViewId="0">
      <pane xSplit="2" topLeftCell="C1" activePane="topRight" state="frozen"/>
      <selection pane="topRight" activeCell="B6" sqref="B6"/>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262</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2.4691358024691357E-2</v>
      </c>
      <c r="D8" s="14">
        <v>4.5454545454545456E-2</v>
      </c>
      <c r="E8" s="14">
        <v>0</v>
      </c>
      <c r="F8" s="14">
        <v>2.4390243902439025E-2</v>
      </c>
      <c r="G8" s="14">
        <v>2.4390243902439025E-2</v>
      </c>
      <c r="H8" s="14"/>
      <c r="I8" s="14">
        <v>2.5000000000000001E-2</v>
      </c>
      <c r="J8" s="14">
        <v>2.4390243902439025E-2</v>
      </c>
      <c r="K8" s="14"/>
      <c r="L8" s="14">
        <v>2.5862068965517241E-2</v>
      </c>
      <c r="M8" s="14">
        <v>2.3622047244094488E-2</v>
      </c>
      <c r="N8" s="14"/>
      <c r="O8" s="14">
        <v>2.8846153846153848E-2</v>
      </c>
      <c r="P8" s="14">
        <v>1.3698630136986301E-2</v>
      </c>
      <c r="Q8" s="14">
        <v>1.5384615384615385E-2</v>
      </c>
    </row>
    <row r="9" spans="2:17" x14ac:dyDescent="0.2">
      <c r="B9" s="15">
        <v>1</v>
      </c>
      <c r="C9" s="14">
        <v>3.7037037037037035E-2</v>
      </c>
      <c r="D9" s="14">
        <v>0.11363636363636363</v>
      </c>
      <c r="E9" s="14">
        <v>5.7142857142857141E-2</v>
      </c>
      <c r="F9" s="14">
        <v>2.4390243902439025E-2</v>
      </c>
      <c r="G9" s="14">
        <v>8.130081300813009E-3</v>
      </c>
      <c r="H9" s="14"/>
      <c r="I9" s="14">
        <v>6.6666666666666666E-2</v>
      </c>
      <c r="J9" s="14">
        <v>8.130081300813009E-3</v>
      </c>
      <c r="K9" s="14"/>
      <c r="L9" s="14">
        <v>5.1724137931034482E-2</v>
      </c>
      <c r="M9" s="14">
        <v>2.3622047244094488E-2</v>
      </c>
      <c r="N9" s="14"/>
      <c r="O9" s="14">
        <v>1.9230769230769232E-2</v>
      </c>
      <c r="P9" s="14">
        <v>4.1095890410958902E-2</v>
      </c>
      <c r="Q9" s="14">
        <v>6.1538461538461542E-2</v>
      </c>
    </row>
    <row r="10" spans="2:17" x14ac:dyDescent="0.2">
      <c r="B10" s="15">
        <v>2</v>
      </c>
      <c r="C10" s="14">
        <v>4.5267489711934158E-2</v>
      </c>
      <c r="D10" s="14">
        <v>6.8181818181818177E-2</v>
      </c>
      <c r="E10" s="14">
        <v>5.7142857142857141E-2</v>
      </c>
      <c r="F10" s="14">
        <v>2.4390243902439025E-2</v>
      </c>
      <c r="G10" s="14">
        <v>4.065040650406504E-2</v>
      </c>
      <c r="H10" s="14"/>
      <c r="I10" s="14">
        <v>0.05</v>
      </c>
      <c r="J10" s="14">
        <v>4.065040650406504E-2</v>
      </c>
      <c r="K10" s="14"/>
      <c r="L10" s="14">
        <v>4.3103448275862072E-2</v>
      </c>
      <c r="M10" s="14">
        <v>4.7244094488188976E-2</v>
      </c>
      <c r="N10" s="14"/>
      <c r="O10" s="14">
        <v>4.807692307692308E-2</v>
      </c>
      <c r="P10" s="14">
        <v>4.1095890410958902E-2</v>
      </c>
      <c r="Q10" s="14">
        <v>4.6153846153846156E-2</v>
      </c>
    </row>
    <row r="11" spans="2:17" x14ac:dyDescent="0.2">
      <c r="B11" s="15">
        <v>3</v>
      </c>
      <c r="C11" s="14">
        <v>9.0534979423868317E-2</v>
      </c>
      <c r="D11" s="14">
        <v>6.8181818181818177E-2</v>
      </c>
      <c r="E11" s="14">
        <v>0.11428571428571428</v>
      </c>
      <c r="F11" s="14">
        <v>0.17073170731707318</v>
      </c>
      <c r="G11" s="14">
        <v>6.5040650406504072E-2</v>
      </c>
      <c r="H11" s="14"/>
      <c r="I11" s="14">
        <v>0.11666666666666667</v>
      </c>
      <c r="J11" s="14">
        <v>6.5040650406504072E-2</v>
      </c>
      <c r="K11" s="14"/>
      <c r="L11" s="14">
        <v>0.1206896551724138</v>
      </c>
      <c r="M11" s="14">
        <v>6.2992125984251968E-2</v>
      </c>
      <c r="N11" s="14"/>
      <c r="O11" s="14">
        <v>7.6923076923076927E-2</v>
      </c>
      <c r="P11" s="14">
        <v>0.15068493150684931</v>
      </c>
      <c r="Q11" s="14">
        <v>4.6153846153846156E-2</v>
      </c>
    </row>
    <row r="12" spans="2:17" x14ac:dyDescent="0.2">
      <c r="B12" s="15">
        <v>4</v>
      </c>
      <c r="C12" s="14">
        <v>9.4650205761316872E-2</v>
      </c>
      <c r="D12" s="14">
        <v>4.5454545454545456E-2</v>
      </c>
      <c r="E12" s="14">
        <v>0.17142857142857143</v>
      </c>
      <c r="F12" s="14">
        <v>9.7560975609756101E-2</v>
      </c>
      <c r="G12" s="14">
        <v>8.943089430894309E-2</v>
      </c>
      <c r="H12" s="14"/>
      <c r="I12" s="14">
        <v>0.1</v>
      </c>
      <c r="J12" s="14">
        <v>8.943089430894309E-2</v>
      </c>
      <c r="K12" s="14"/>
      <c r="L12" s="14">
        <v>8.6206896551724144E-2</v>
      </c>
      <c r="M12" s="14">
        <v>0.10236220472440945</v>
      </c>
      <c r="N12" s="14"/>
      <c r="O12" s="14">
        <v>6.7307692307692304E-2</v>
      </c>
      <c r="P12" s="14">
        <v>8.2191780821917804E-2</v>
      </c>
      <c r="Q12" s="14">
        <v>0.15384615384615385</v>
      </c>
    </row>
    <row r="13" spans="2:17" x14ac:dyDescent="0.2">
      <c r="B13" s="15">
        <v>5</v>
      </c>
      <c r="C13" s="14">
        <v>0.102880658436214</v>
      </c>
      <c r="D13" s="14">
        <v>6.8181818181818177E-2</v>
      </c>
      <c r="E13" s="14">
        <v>0.11428571428571428</v>
      </c>
      <c r="F13" s="14">
        <v>0.12195121951219512</v>
      </c>
      <c r="G13" s="14">
        <v>0.10569105691056911</v>
      </c>
      <c r="H13" s="14"/>
      <c r="I13" s="14">
        <v>0.1</v>
      </c>
      <c r="J13" s="14">
        <v>0.10569105691056911</v>
      </c>
      <c r="K13" s="14"/>
      <c r="L13" s="14">
        <v>0.11206896551724138</v>
      </c>
      <c r="M13" s="14">
        <v>9.4488188976377951E-2</v>
      </c>
      <c r="N13" s="14"/>
      <c r="O13" s="14">
        <v>0.125</v>
      </c>
      <c r="P13" s="14">
        <v>9.5890410958904104E-2</v>
      </c>
      <c r="Q13" s="14">
        <v>7.6923076923076927E-2</v>
      </c>
    </row>
    <row r="14" spans="2:17" x14ac:dyDescent="0.2">
      <c r="B14" s="15">
        <v>6</v>
      </c>
      <c r="C14" s="14">
        <v>9.4650205761316872E-2</v>
      </c>
      <c r="D14" s="14">
        <v>9.0909090909090912E-2</v>
      </c>
      <c r="E14" s="14">
        <v>8.5714285714285715E-2</v>
      </c>
      <c r="F14" s="14">
        <v>0.14634146341463414</v>
      </c>
      <c r="G14" s="14">
        <v>8.1300813008130079E-2</v>
      </c>
      <c r="H14" s="14"/>
      <c r="I14" s="14">
        <v>0.10833333333333334</v>
      </c>
      <c r="J14" s="14">
        <v>8.1300813008130079E-2</v>
      </c>
      <c r="K14" s="14"/>
      <c r="L14" s="14">
        <v>9.4827586206896547E-2</v>
      </c>
      <c r="M14" s="14">
        <v>9.4488188976377951E-2</v>
      </c>
      <c r="N14" s="14"/>
      <c r="O14" s="14">
        <v>0.125</v>
      </c>
      <c r="P14" s="14">
        <v>9.5890410958904104E-2</v>
      </c>
      <c r="Q14" s="14">
        <v>4.6153846153846156E-2</v>
      </c>
    </row>
    <row r="15" spans="2:17" x14ac:dyDescent="0.2">
      <c r="B15" s="15">
        <v>7</v>
      </c>
      <c r="C15" s="14">
        <v>9.4650205761316872E-2</v>
      </c>
      <c r="D15" s="14">
        <v>2.2727272727272728E-2</v>
      </c>
      <c r="E15" s="14">
        <v>8.5714285714285715E-2</v>
      </c>
      <c r="F15" s="14">
        <v>9.7560975609756101E-2</v>
      </c>
      <c r="G15" s="14">
        <v>0.12195121951219512</v>
      </c>
      <c r="H15" s="14"/>
      <c r="I15" s="14">
        <v>6.6666666666666666E-2</v>
      </c>
      <c r="J15" s="14">
        <v>0.12195121951219512</v>
      </c>
      <c r="K15" s="14"/>
      <c r="L15" s="14">
        <v>6.8965517241379309E-2</v>
      </c>
      <c r="M15" s="14">
        <v>0.11811023622047244</v>
      </c>
      <c r="N15" s="14"/>
      <c r="O15" s="14">
        <v>0.10576923076923077</v>
      </c>
      <c r="P15" s="14">
        <v>8.2191780821917804E-2</v>
      </c>
      <c r="Q15" s="14">
        <v>9.2307692307692313E-2</v>
      </c>
    </row>
    <row r="16" spans="2:17" x14ac:dyDescent="0.2">
      <c r="B16" s="15">
        <v>8</v>
      </c>
      <c r="C16" s="14">
        <v>0.1440329218106996</v>
      </c>
      <c r="D16" s="14">
        <v>4.5454545454545456E-2</v>
      </c>
      <c r="E16" s="14">
        <v>0.17142857142857143</v>
      </c>
      <c r="F16" s="14">
        <v>9.7560975609756101E-2</v>
      </c>
      <c r="G16" s="14">
        <v>0.18699186991869918</v>
      </c>
      <c r="H16" s="14"/>
      <c r="I16" s="14">
        <v>0.1</v>
      </c>
      <c r="J16" s="14">
        <v>0.18699186991869918</v>
      </c>
      <c r="K16" s="14"/>
      <c r="L16" s="14">
        <v>0.15517241379310345</v>
      </c>
      <c r="M16" s="14">
        <v>0.13385826771653545</v>
      </c>
      <c r="N16" s="14"/>
      <c r="O16" s="14">
        <v>0.17307692307692307</v>
      </c>
      <c r="P16" s="14">
        <v>0.15068493150684931</v>
      </c>
      <c r="Q16" s="14">
        <v>9.2307692307692313E-2</v>
      </c>
    </row>
    <row r="17" spans="2:17" x14ac:dyDescent="0.2">
      <c r="B17" s="15">
        <v>9</v>
      </c>
      <c r="C17" s="14">
        <v>9.0534979423868317E-2</v>
      </c>
      <c r="D17" s="14">
        <v>2.2727272727272728E-2</v>
      </c>
      <c r="E17" s="14">
        <v>0</v>
      </c>
      <c r="F17" s="14">
        <v>4.878048780487805E-2</v>
      </c>
      <c r="G17" s="14">
        <v>0.15447154471544716</v>
      </c>
      <c r="H17" s="14"/>
      <c r="I17" s="14">
        <v>2.5000000000000001E-2</v>
      </c>
      <c r="J17" s="14">
        <v>0.15447154471544716</v>
      </c>
      <c r="K17" s="14"/>
      <c r="L17" s="14">
        <v>8.6206896551724144E-2</v>
      </c>
      <c r="M17" s="14">
        <v>9.4488188976377951E-2</v>
      </c>
      <c r="N17" s="14"/>
      <c r="O17" s="14">
        <v>7.6923076923076927E-2</v>
      </c>
      <c r="P17" s="14">
        <v>6.8493150684931503E-2</v>
      </c>
      <c r="Q17" s="14">
        <v>0.13846153846153847</v>
      </c>
    </row>
    <row r="18" spans="2:17" ht="16" x14ac:dyDescent="0.2">
      <c r="B18" s="15" t="s">
        <v>264</v>
      </c>
      <c r="C18" s="14">
        <v>5.7613168724279837E-2</v>
      </c>
      <c r="D18" s="14">
        <v>0</v>
      </c>
      <c r="E18" s="14">
        <v>5.7142857142857141E-2</v>
      </c>
      <c r="F18" s="14">
        <v>4.878048780487805E-2</v>
      </c>
      <c r="G18" s="14">
        <v>8.1300813008130079E-2</v>
      </c>
      <c r="H18" s="14"/>
      <c r="I18" s="14">
        <v>3.3333333333333333E-2</v>
      </c>
      <c r="J18" s="14">
        <v>8.1300813008130079E-2</v>
      </c>
      <c r="K18" s="14"/>
      <c r="L18" s="14">
        <v>4.3103448275862072E-2</v>
      </c>
      <c r="M18" s="14">
        <v>7.0866141732283464E-2</v>
      </c>
      <c r="N18" s="14"/>
      <c r="O18" s="14">
        <v>8.6538461538461536E-2</v>
      </c>
      <c r="P18" s="14">
        <v>4.1095890410958902E-2</v>
      </c>
      <c r="Q18" s="14">
        <v>3.0769230769230771E-2</v>
      </c>
    </row>
    <row r="19" spans="2:17" ht="16" x14ac:dyDescent="0.2">
      <c r="B19" s="15" t="s">
        <v>257</v>
      </c>
      <c r="C19" s="16">
        <v>0.12345679012345678</v>
      </c>
      <c r="D19" s="16">
        <v>0.40909090909090912</v>
      </c>
      <c r="E19" s="16">
        <v>8.5714285714285715E-2</v>
      </c>
      <c r="F19" s="16">
        <v>9.7560975609756101E-2</v>
      </c>
      <c r="G19" s="16">
        <v>4.065040650406504E-2</v>
      </c>
      <c r="H19" s="16"/>
      <c r="I19" s="16">
        <v>0.20833333333333334</v>
      </c>
      <c r="J19" s="16">
        <v>4.065040650406504E-2</v>
      </c>
      <c r="K19" s="16"/>
      <c r="L19" s="16">
        <v>0.11206896551724138</v>
      </c>
      <c r="M19" s="16">
        <v>0.13385826771653545</v>
      </c>
      <c r="N19" s="16"/>
      <c r="O19" s="16">
        <v>6.7307692307692304E-2</v>
      </c>
      <c r="P19" s="16">
        <v>0.13698630136986301</v>
      </c>
      <c r="Q19" s="16">
        <v>0.2</v>
      </c>
    </row>
    <row r="20" spans="2:17" ht="16" x14ac:dyDescent="0.2">
      <c r="B20" s="23" t="s">
        <v>274</v>
      </c>
      <c r="C20" s="24">
        <v>0.29218106995884774</v>
      </c>
      <c r="D20" s="24">
        <v>0.34090909090909088</v>
      </c>
      <c r="E20" s="24">
        <v>0.4</v>
      </c>
      <c r="F20" s="24">
        <v>0.34146341463414637</v>
      </c>
      <c r="G20" s="24">
        <v>0.22764227642276424</v>
      </c>
      <c r="H20" s="24"/>
      <c r="I20" s="24">
        <v>0.35833333333333328</v>
      </c>
      <c r="J20" s="24">
        <v>0.22764227642276424</v>
      </c>
      <c r="K20" s="24"/>
      <c r="L20" s="24">
        <v>0.32758620689655171</v>
      </c>
      <c r="M20" s="24">
        <v>0.25984251968503935</v>
      </c>
      <c r="N20" s="24"/>
      <c r="O20" s="24">
        <v>0.24038461538461536</v>
      </c>
      <c r="P20" s="24">
        <v>0.32876712328767121</v>
      </c>
      <c r="Q20" s="24">
        <v>0.32307692307692309</v>
      </c>
    </row>
    <row r="21" spans="2:17" ht="16" x14ac:dyDescent="0.2">
      <c r="B21" s="22" t="s">
        <v>273</v>
      </c>
      <c r="C21" s="25">
        <v>0.48148148148148157</v>
      </c>
      <c r="D21" s="25">
        <v>0.18181818181818185</v>
      </c>
      <c r="E21" s="25">
        <v>0.4</v>
      </c>
      <c r="F21" s="25">
        <v>0.43902439024390238</v>
      </c>
      <c r="G21" s="25">
        <v>0.62601626016260159</v>
      </c>
      <c r="H21" s="25"/>
      <c r="I21" s="25">
        <v>0.33333333333333337</v>
      </c>
      <c r="J21" s="25">
        <v>0.62601626016260159</v>
      </c>
      <c r="K21" s="25"/>
      <c r="L21" s="25">
        <v>0.44827586206896552</v>
      </c>
      <c r="M21" s="25">
        <v>0.51181102362204733</v>
      </c>
      <c r="N21" s="25"/>
      <c r="O21" s="25">
        <v>0.56730769230769229</v>
      </c>
      <c r="P21" s="25">
        <v>0.43835616438356162</v>
      </c>
      <c r="Q21" s="25">
        <v>0.4</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C183-E3C1-41D6-8CC3-3BF01FCB0FC3}">
  <dimension ref="B2:Q26"/>
  <sheetViews>
    <sheetView showGridLines="0" workbookViewId="0">
      <pane xSplit="2" topLeftCell="C1" activePane="topRight" state="frozen"/>
      <selection pane="topRight" activeCell="B5" sqref="B5"/>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265</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4.11522633744856E-3</v>
      </c>
      <c r="D8" s="14">
        <v>0</v>
      </c>
      <c r="E8" s="14">
        <v>0</v>
      </c>
      <c r="F8" s="14">
        <v>0</v>
      </c>
      <c r="G8" s="14">
        <v>8.1967213114754103E-3</v>
      </c>
      <c r="H8" s="14"/>
      <c r="I8" s="14">
        <v>0</v>
      </c>
      <c r="J8" s="14">
        <v>8.1967213114754103E-3</v>
      </c>
      <c r="K8" s="14"/>
      <c r="L8" s="14">
        <v>8.4745762711864406E-3</v>
      </c>
      <c r="M8" s="14">
        <v>0</v>
      </c>
      <c r="N8" s="14"/>
      <c r="O8" s="14">
        <v>9.6153846153846159E-3</v>
      </c>
      <c r="P8" s="14">
        <v>0</v>
      </c>
      <c r="Q8" s="14">
        <v>0</v>
      </c>
    </row>
    <row r="9" spans="2:17" x14ac:dyDescent="0.2">
      <c r="B9" s="15">
        <v>1</v>
      </c>
      <c r="C9" s="14">
        <v>4.11522633744856E-3</v>
      </c>
      <c r="D9" s="14">
        <v>0</v>
      </c>
      <c r="E9" s="14">
        <v>0</v>
      </c>
      <c r="F9" s="14">
        <v>2.3255813953488372E-2</v>
      </c>
      <c r="G9" s="14">
        <v>0</v>
      </c>
      <c r="H9" s="14"/>
      <c r="I9" s="14">
        <v>8.2644628099173556E-3</v>
      </c>
      <c r="J9" s="14">
        <v>0</v>
      </c>
      <c r="K9" s="14"/>
      <c r="L9" s="14">
        <v>8.4745762711864406E-3</v>
      </c>
      <c r="M9" s="14">
        <v>0</v>
      </c>
      <c r="N9" s="14"/>
      <c r="O9" s="14">
        <v>0</v>
      </c>
      <c r="P9" s="14">
        <v>0</v>
      </c>
      <c r="Q9" s="14">
        <v>1.5625E-2</v>
      </c>
    </row>
    <row r="10" spans="2:17" x14ac:dyDescent="0.2">
      <c r="B10" s="15">
        <v>2</v>
      </c>
      <c r="C10" s="14">
        <v>4.11522633744856E-3</v>
      </c>
      <c r="D10" s="14">
        <v>2.3255813953488372E-2</v>
      </c>
      <c r="E10" s="14">
        <v>0</v>
      </c>
      <c r="F10" s="14">
        <v>0</v>
      </c>
      <c r="G10" s="14">
        <v>0</v>
      </c>
      <c r="H10" s="14"/>
      <c r="I10" s="14">
        <v>8.2644628099173556E-3</v>
      </c>
      <c r="J10" s="14">
        <v>0</v>
      </c>
      <c r="K10" s="14"/>
      <c r="L10" s="14">
        <v>8.4745762711864406E-3</v>
      </c>
      <c r="M10" s="14">
        <v>0</v>
      </c>
      <c r="N10" s="14"/>
      <c r="O10" s="14">
        <v>0</v>
      </c>
      <c r="P10" s="14">
        <v>0</v>
      </c>
      <c r="Q10" s="14">
        <v>1.5625E-2</v>
      </c>
    </row>
    <row r="11" spans="2:17" x14ac:dyDescent="0.2">
      <c r="B11" s="15">
        <v>3</v>
      </c>
      <c r="C11" s="14">
        <v>4.1152263374485597E-2</v>
      </c>
      <c r="D11" s="14">
        <v>9.3023255813953487E-2</v>
      </c>
      <c r="E11" s="14">
        <v>2.8571428571428571E-2</v>
      </c>
      <c r="F11" s="14">
        <v>4.6511627906976744E-2</v>
      </c>
      <c r="G11" s="14">
        <v>2.4590163934426229E-2</v>
      </c>
      <c r="H11" s="14"/>
      <c r="I11" s="14">
        <v>5.7851239669421489E-2</v>
      </c>
      <c r="J11" s="14">
        <v>2.4590163934426229E-2</v>
      </c>
      <c r="K11" s="14"/>
      <c r="L11" s="14">
        <v>4.2372881355932202E-2</v>
      </c>
      <c r="M11" s="14">
        <v>0.04</v>
      </c>
      <c r="N11" s="14"/>
      <c r="O11" s="14">
        <v>2.8846153846153848E-2</v>
      </c>
      <c r="P11" s="14">
        <v>9.45945945945946E-2</v>
      </c>
      <c r="Q11" s="14">
        <v>0</v>
      </c>
    </row>
    <row r="12" spans="2:17" x14ac:dyDescent="0.2">
      <c r="B12" s="15">
        <v>4</v>
      </c>
      <c r="C12" s="14">
        <v>4.9382716049382713E-2</v>
      </c>
      <c r="D12" s="14">
        <v>4.6511627906976744E-2</v>
      </c>
      <c r="E12" s="14">
        <v>8.5714285714285715E-2</v>
      </c>
      <c r="F12" s="14">
        <v>2.3255813953488372E-2</v>
      </c>
      <c r="G12" s="14">
        <v>4.9180327868852458E-2</v>
      </c>
      <c r="H12" s="14"/>
      <c r="I12" s="14">
        <v>4.9586776859504134E-2</v>
      </c>
      <c r="J12" s="14">
        <v>4.9180327868852458E-2</v>
      </c>
      <c r="K12" s="14"/>
      <c r="L12" s="14">
        <v>5.0847457627118647E-2</v>
      </c>
      <c r="M12" s="14">
        <v>4.8000000000000001E-2</v>
      </c>
      <c r="N12" s="14"/>
      <c r="O12" s="14">
        <v>5.7692307692307696E-2</v>
      </c>
      <c r="P12" s="14">
        <v>5.4054054054054057E-2</v>
      </c>
      <c r="Q12" s="14">
        <v>3.125E-2</v>
      </c>
    </row>
    <row r="13" spans="2:17" x14ac:dyDescent="0.2">
      <c r="B13" s="15">
        <v>5</v>
      </c>
      <c r="C13" s="14">
        <v>0.13991769547325103</v>
      </c>
      <c r="D13" s="14">
        <v>0.27906976744186046</v>
      </c>
      <c r="E13" s="14">
        <v>0.14285714285714285</v>
      </c>
      <c r="F13" s="14">
        <v>0.13953488372093023</v>
      </c>
      <c r="G13" s="14">
        <v>9.0163934426229511E-2</v>
      </c>
      <c r="H13" s="14"/>
      <c r="I13" s="14">
        <v>0.19008264462809918</v>
      </c>
      <c r="J13" s="14">
        <v>9.0163934426229511E-2</v>
      </c>
      <c r="K13" s="14"/>
      <c r="L13" s="14">
        <v>0.16101694915254236</v>
      </c>
      <c r="M13" s="14">
        <v>0.12</v>
      </c>
      <c r="N13" s="14"/>
      <c r="O13" s="14">
        <v>0.125</v>
      </c>
      <c r="P13" s="14">
        <v>9.45945945945946E-2</v>
      </c>
      <c r="Q13" s="14">
        <v>0.21875</v>
      </c>
    </row>
    <row r="14" spans="2:17" x14ac:dyDescent="0.2">
      <c r="B14" s="15">
        <v>6</v>
      </c>
      <c r="C14" s="14">
        <v>0.11934156378600823</v>
      </c>
      <c r="D14" s="14">
        <v>9.3023255813953487E-2</v>
      </c>
      <c r="E14" s="14">
        <v>8.5714285714285715E-2</v>
      </c>
      <c r="F14" s="14">
        <v>0.16279069767441862</v>
      </c>
      <c r="G14" s="14">
        <v>0.12295081967213115</v>
      </c>
      <c r="H14" s="14"/>
      <c r="I14" s="14">
        <v>0.11570247933884298</v>
      </c>
      <c r="J14" s="14">
        <v>0.12295081967213115</v>
      </c>
      <c r="K14" s="14"/>
      <c r="L14" s="14">
        <v>0.1271186440677966</v>
      </c>
      <c r="M14" s="14">
        <v>0.112</v>
      </c>
      <c r="N14" s="14"/>
      <c r="O14" s="14">
        <v>9.6153846153846159E-2</v>
      </c>
      <c r="P14" s="14">
        <v>0.17567567567567569</v>
      </c>
      <c r="Q14" s="14">
        <v>7.8125E-2</v>
      </c>
    </row>
    <row r="15" spans="2:17" x14ac:dyDescent="0.2">
      <c r="B15" s="15">
        <v>7</v>
      </c>
      <c r="C15" s="14">
        <v>0.18106995884773663</v>
      </c>
      <c r="D15" s="14">
        <v>4.6511627906976744E-2</v>
      </c>
      <c r="E15" s="14">
        <v>0.22857142857142856</v>
      </c>
      <c r="F15" s="14">
        <v>0.2558139534883721</v>
      </c>
      <c r="G15" s="14">
        <v>0.18852459016393441</v>
      </c>
      <c r="H15" s="14"/>
      <c r="I15" s="14">
        <v>0.17355371900826447</v>
      </c>
      <c r="J15" s="14">
        <v>0.18852459016393441</v>
      </c>
      <c r="K15" s="14"/>
      <c r="L15" s="14">
        <v>0.13559322033898305</v>
      </c>
      <c r="M15" s="14">
        <v>0.224</v>
      </c>
      <c r="N15" s="14"/>
      <c r="O15" s="14">
        <v>0.24038461538461539</v>
      </c>
      <c r="P15" s="14">
        <v>0.14864864864864866</v>
      </c>
      <c r="Q15" s="14">
        <v>0.125</v>
      </c>
    </row>
    <row r="16" spans="2:17" x14ac:dyDescent="0.2">
      <c r="B16" s="15">
        <v>8</v>
      </c>
      <c r="C16" s="14">
        <v>0.20164609053497942</v>
      </c>
      <c r="D16" s="14">
        <v>9.3023255813953487E-2</v>
      </c>
      <c r="E16" s="14">
        <v>0.22857142857142856</v>
      </c>
      <c r="F16" s="14">
        <v>0.18604651162790697</v>
      </c>
      <c r="G16" s="14">
        <v>0.23770491803278687</v>
      </c>
      <c r="H16" s="14"/>
      <c r="I16" s="14">
        <v>0.16528925619834711</v>
      </c>
      <c r="J16" s="14">
        <v>0.23770491803278687</v>
      </c>
      <c r="K16" s="14"/>
      <c r="L16" s="14">
        <v>0.17796610169491525</v>
      </c>
      <c r="M16" s="14">
        <v>0.224</v>
      </c>
      <c r="N16" s="14"/>
      <c r="O16" s="14">
        <v>0.20192307692307693</v>
      </c>
      <c r="P16" s="14">
        <v>0.1891891891891892</v>
      </c>
      <c r="Q16" s="14">
        <v>0.21875</v>
      </c>
    </row>
    <row r="17" spans="2:17" x14ac:dyDescent="0.2">
      <c r="B17" s="15">
        <v>9</v>
      </c>
      <c r="C17" s="14">
        <v>0.13168724279835392</v>
      </c>
      <c r="D17" s="14">
        <v>0.13953488372093023</v>
      </c>
      <c r="E17" s="14">
        <v>0.11428571428571428</v>
      </c>
      <c r="F17" s="14">
        <v>0.11627906976744186</v>
      </c>
      <c r="G17" s="14">
        <v>0.13934426229508196</v>
      </c>
      <c r="H17" s="14"/>
      <c r="I17" s="14">
        <v>0.12396694214876033</v>
      </c>
      <c r="J17" s="14">
        <v>0.13934426229508196</v>
      </c>
      <c r="K17" s="14"/>
      <c r="L17" s="14">
        <v>0.16949152542372881</v>
      </c>
      <c r="M17" s="14">
        <v>9.6000000000000002E-2</v>
      </c>
      <c r="N17" s="14"/>
      <c r="O17" s="14">
        <v>0.125</v>
      </c>
      <c r="P17" s="14">
        <v>0.12162162162162163</v>
      </c>
      <c r="Q17" s="14">
        <v>0.15625</v>
      </c>
    </row>
    <row r="18" spans="2:17" ht="16" x14ac:dyDescent="0.2">
      <c r="B18" s="15" t="s">
        <v>264</v>
      </c>
      <c r="C18" s="14">
        <v>8.2304526748971193E-2</v>
      </c>
      <c r="D18" s="14">
        <v>6.9767441860465115E-2</v>
      </c>
      <c r="E18" s="14">
        <v>0</v>
      </c>
      <c r="F18" s="14">
        <v>2.3255813953488372E-2</v>
      </c>
      <c r="G18" s="14">
        <v>0.13114754098360656</v>
      </c>
      <c r="H18" s="14"/>
      <c r="I18" s="14">
        <v>3.3057851239669422E-2</v>
      </c>
      <c r="J18" s="14">
        <v>0.13114754098360656</v>
      </c>
      <c r="K18" s="14"/>
      <c r="L18" s="14">
        <v>6.7796610169491525E-2</v>
      </c>
      <c r="M18" s="14">
        <v>9.6000000000000002E-2</v>
      </c>
      <c r="N18" s="14"/>
      <c r="O18" s="14">
        <v>8.6538461538461536E-2</v>
      </c>
      <c r="P18" s="14">
        <v>8.1081081081081086E-2</v>
      </c>
      <c r="Q18" s="14">
        <v>7.8125E-2</v>
      </c>
    </row>
    <row r="19" spans="2:17" ht="16" x14ac:dyDescent="0.2">
      <c r="B19" s="15" t="s">
        <v>257</v>
      </c>
      <c r="C19" s="16">
        <v>4.1152263374485597E-2</v>
      </c>
      <c r="D19" s="16">
        <v>0.11627906976744186</v>
      </c>
      <c r="E19" s="16">
        <v>8.5714285714285715E-2</v>
      </c>
      <c r="F19" s="16">
        <v>2.3255813953488372E-2</v>
      </c>
      <c r="G19" s="16">
        <v>8.1967213114754103E-3</v>
      </c>
      <c r="H19" s="16"/>
      <c r="I19" s="16">
        <v>7.43801652892562E-2</v>
      </c>
      <c r="J19" s="16">
        <v>8.1967213114754103E-3</v>
      </c>
      <c r="K19" s="16"/>
      <c r="L19" s="16">
        <v>4.2372881355932202E-2</v>
      </c>
      <c r="M19" s="16">
        <v>0.04</v>
      </c>
      <c r="N19" s="16"/>
      <c r="O19" s="16">
        <v>2.8846153846153848E-2</v>
      </c>
      <c r="P19" s="16">
        <v>4.0540540540540543E-2</v>
      </c>
      <c r="Q19" s="16">
        <v>6.25E-2</v>
      </c>
    </row>
    <row r="20" spans="2:17" ht="16" x14ac:dyDescent="0.2">
      <c r="B20" s="23" t="s">
        <v>274</v>
      </c>
      <c r="C20" s="24">
        <v>0.102880658436214</v>
      </c>
      <c r="D20" s="24">
        <v>0.16279069767441862</v>
      </c>
      <c r="E20" s="24">
        <v>0.11428571428571428</v>
      </c>
      <c r="F20" s="24">
        <v>9.3023255813953487E-2</v>
      </c>
      <c r="G20" s="24">
        <v>8.1967213114754106E-2</v>
      </c>
      <c r="H20" s="24"/>
      <c r="I20" s="24">
        <v>0.12396694214876033</v>
      </c>
      <c r="J20" s="24">
        <v>8.1967213114754106E-2</v>
      </c>
      <c r="K20" s="24"/>
      <c r="L20" s="24">
        <v>0.11864406779661017</v>
      </c>
      <c r="M20" s="24">
        <v>8.7999999999999995E-2</v>
      </c>
      <c r="N20" s="24"/>
      <c r="O20" s="24">
        <v>9.6153846153846159E-2</v>
      </c>
      <c r="P20" s="24">
        <v>0.14864864864864866</v>
      </c>
      <c r="Q20" s="24">
        <v>6.25E-2</v>
      </c>
    </row>
    <row r="21" spans="2:17" ht="16" x14ac:dyDescent="0.2">
      <c r="B21" s="22" t="s">
        <v>273</v>
      </c>
      <c r="C21" s="25">
        <v>0.71604938271604934</v>
      </c>
      <c r="D21" s="25">
        <v>0.44186046511627908</v>
      </c>
      <c r="E21" s="25">
        <v>0.65714285714285714</v>
      </c>
      <c r="F21" s="25">
        <v>0.7441860465116279</v>
      </c>
      <c r="G21" s="25">
        <v>0.81967213114754112</v>
      </c>
      <c r="H21" s="25"/>
      <c r="I21" s="25">
        <v>0.61157024793388437</v>
      </c>
      <c r="J21" s="25">
        <v>0.81967213114754112</v>
      </c>
      <c r="K21" s="25"/>
      <c r="L21" s="25">
        <v>0.67796610169491522</v>
      </c>
      <c r="M21" s="25">
        <v>0.752</v>
      </c>
      <c r="N21" s="25"/>
      <c r="O21" s="25">
        <v>0.75000000000000011</v>
      </c>
      <c r="P21" s="25">
        <v>0.71621621621621623</v>
      </c>
      <c r="Q21" s="25">
        <v>0.65625</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8C7D-94AC-431F-BBF0-602291DBC049}">
  <dimension ref="B2:Q26"/>
  <sheetViews>
    <sheetView showGridLines="0" workbookViewId="0">
      <pane xSplit="2" topLeftCell="C1" activePane="topRight" state="frozen"/>
      <selection pane="topRight" activeCell="B5" sqref="B5"/>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266</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8.2644628099173556E-3</v>
      </c>
      <c r="D8" s="14">
        <v>0</v>
      </c>
      <c r="E8" s="14">
        <v>0</v>
      </c>
      <c r="F8" s="14">
        <v>2.3809523809523808E-2</v>
      </c>
      <c r="G8" s="14">
        <v>8.130081300813009E-3</v>
      </c>
      <c r="H8" s="14"/>
      <c r="I8" s="14">
        <v>8.4033613445378148E-3</v>
      </c>
      <c r="J8" s="14">
        <v>8.130081300813009E-3</v>
      </c>
      <c r="K8" s="14"/>
      <c r="L8" s="14">
        <v>8.4745762711864406E-3</v>
      </c>
      <c r="M8" s="14">
        <v>8.0645161290322578E-3</v>
      </c>
      <c r="N8" s="14"/>
      <c r="O8" s="14">
        <v>1.9417475728155338E-2</v>
      </c>
      <c r="P8" s="14">
        <v>0</v>
      </c>
      <c r="Q8" s="14">
        <v>0</v>
      </c>
    </row>
    <row r="9" spans="2:17" x14ac:dyDescent="0.2">
      <c r="B9" s="15">
        <v>1</v>
      </c>
      <c r="C9" s="14">
        <v>4.9586776859504134E-2</v>
      </c>
      <c r="D9" s="14">
        <v>0.16279069767441862</v>
      </c>
      <c r="E9" s="14">
        <v>2.9411764705882353E-2</v>
      </c>
      <c r="F9" s="14">
        <v>4.7619047619047616E-2</v>
      </c>
      <c r="G9" s="14">
        <v>1.6260162601626018E-2</v>
      </c>
      <c r="H9" s="14"/>
      <c r="I9" s="14">
        <v>8.4033613445378158E-2</v>
      </c>
      <c r="J9" s="14">
        <v>1.6260162601626018E-2</v>
      </c>
      <c r="K9" s="14"/>
      <c r="L9" s="14">
        <v>6.7796610169491525E-2</v>
      </c>
      <c r="M9" s="14">
        <v>3.2258064516129031E-2</v>
      </c>
      <c r="N9" s="14"/>
      <c r="O9" s="14">
        <v>2.9126213592233011E-2</v>
      </c>
      <c r="P9" s="14">
        <v>5.5555555555555552E-2</v>
      </c>
      <c r="Q9" s="14">
        <v>7.575757575757576E-2</v>
      </c>
    </row>
    <row r="10" spans="2:17" x14ac:dyDescent="0.2">
      <c r="B10" s="15">
        <v>2</v>
      </c>
      <c r="C10" s="14">
        <v>2.4793388429752067E-2</v>
      </c>
      <c r="D10" s="14">
        <v>2.3255813953488372E-2</v>
      </c>
      <c r="E10" s="14">
        <v>0</v>
      </c>
      <c r="F10" s="14">
        <v>0</v>
      </c>
      <c r="G10" s="14">
        <v>4.065040650406504E-2</v>
      </c>
      <c r="H10" s="14"/>
      <c r="I10" s="14">
        <v>8.4033613445378148E-3</v>
      </c>
      <c r="J10" s="14">
        <v>4.065040650406504E-2</v>
      </c>
      <c r="K10" s="14"/>
      <c r="L10" s="14">
        <v>8.4745762711864406E-3</v>
      </c>
      <c r="M10" s="14">
        <v>4.0322580645161289E-2</v>
      </c>
      <c r="N10" s="14"/>
      <c r="O10" s="14">
        <v>0</v>
      </c>
      <c r="P10" s="14">
        <v>5.5555555555555552E-2</v>
      </c>
      <c r="Q10" s="14">
        <v>3.0303030303030304E-2</v>
      </c>
    </row>
    <row r="11" spans="2:17" x14ac:dyDescent="0.2">
      <c r="B11" s="15">
        <v>3</v>
      </c>
      <c r="C11" s="14">
        <v>5.7851239669421489E-2</v>
      </c>
      <c r="D11" s="14">
        <v>6.9767441860465115E-2</v>
      </c>
      <c r="E11" s="14">
        <v>5.8823529411764705E-2</v>
      </c>
      <c r="F11" s="14">
        <v>9.5238095238095233E-2</v>
      </c>
      <c r="G11" s="14">
        <v>4.065040650406504E-2</v>
      </c>
      <c r="H11" s="14"/>
      <c r="I11" s="14">
        <v>7.5630252100840331E-2</v>
      </c>
      <c r="J11" s="14">
        <v>4.065040650406504E-2</v>
      </c>
      <c r="K11" s="14"/>
      <c r="L11" s="14">
        <v>5.9322033898305086E-2</v>
      </c>
      <c r="M11" s="14">
        <v>5.6451612903225805E-2</v>
      </c>
      <c r="N11" s="14"/>
      <c r="O11" s="14">
        <v>5.8252427184466021E-2</v>
      </c>
      <c r="P11" s="14">
        <v>6.9444444444444448E-2</v>
      </c>
      <c r="Q11" s="14">
        <v>4.5454545454545456E-2</v>
      </c>
    </row>
    <row r="12" spans="2:17" x14ac:dyDescent="0.2">
      <c r="B12" s="15">
        <v>4</v>
      </c>
      <c r="C12" s="14">
        <v>4.5454545454545456E-2</v>
      </c>
      <c r="D12" s="14">
        <v>2.3255813953488372E-2</v>
      </c>
      <c r="E12" s="14">
        <v>5.8823529411764705E-2</v>
      </c>
      <c r="F12" s="14">
        <v>4.7619047619047616E-2</v>
      </c>
      <c r="G12" s="14">
        <v>4.878048780487805E-2</v>
      </c>
      <c r="H12" s="14"/>
      <c r="I12" s="14">
        <v>4.2016806722689079E-2</v>
      </c>
      <c r="J12" s="14">
        <v>4.878048780487805E-2</v>
      </c>
      <c r="K12" s="14"/>
      <c r="L12" s="14">
        <v>5.0847457627118647E-2</v>
      </c>
      <c r="M12" s="14">
        <v>4.0322580645161289E-2</v>
      </c>
      <c r="N12" s="14"/>
      <c r="O12" s="14">
        <v>6.7961165048543687E-2</v>
      </c>
      <c r="P12" s="14">
        <v>2.7777777777777776E-2</v>
      </c>
      <c r="Q12" s="14">
        <v>3.0303030303030304E-2</v>
      </c>
    </row>
    <row r="13" spans="2:17" x14ac:dyDescent="0.2">
      <c r="B13" s="15">
        <v>5</v>
      </c>
      <c r="C13" s="14">
        <v>0.12396694214876033</v>
      </c>
      <c r="D13" s="14">
        <v>6.9767441860465115E-2</v>
      </c>
      <c r="E13" s="14">
        <v>0.20588235294117646</v>
      </c>
      <c r="F13" s="14">
        <v>9.5238095238095233E-2</v>
      </c>
      <c r="G13" s="14">
        <v>0.13008130081300814</v>
      </c>
      <c r="H13" s="14"/>
      <c r="I13" s="14">
        <v>0.11764705882352941</v>
      </c>
      <c r="J13" s="14">
        <v>0.13008130081300814</v>
      </c>
      <c r="K13" s="14"/>
      <c r="L13" s="14">
        <v>0.10169491525423729</v>
      </c>
      <c r="M13" s="14">
        <v>0.14516129032258066</v>
      </c>
      <c r="N13" s="14"/>
      <c r="O13" s="14">
        <v>0.13592233009708737</v>
      </c>
      <c r="P13" s="14">
        <v>8.3333333333333329E-2</v>
      </c>
      <c r="Q13" s="14">
        <v>0.13636363636363635</v>
      </c>
    </row>
    <row r="14" spans="2:17" x14ac:dyDescent="0.2">
      <c r="B14" s="15">
        <v>6</v>
      </c>
      <c r="C14" s="14">
        <v>9.9173553719008267E-2</v>
      </c>
      <c r="D14" s="14">
        <v>2.3255813953488372E-2</v>
      </c>
      <c r="E14" s="14">
        <v>0.17647058823529413</v>
      </c>
      <c r="F14" s="14">
        <v>9.5238095238095233E-2</v>
      </c>
      <c r="G14" s="14">
        <v>0.10569105691056911</v>
      </c>
      <c r="H14" s="14"/>
      <c r="I14" s="14">
        <v>9.2436974789915971E-2</v>
      </c>
      <c r="J14" s="14">
        <v>0.10569105691056911</v>
      </c>
      <c r="K14" s="14"/>
      <c r="L14" s="14">
        <v>7.6271186440677971E-2</v>
      </c>
      <c r="M14" s="14">
        <v>0.12096774193548387</v>
      </c>
      <c r="N14" s="14"/>
      <c r="O14" s="14">
        <v>0.12621359223300971</v>
      </c>
      <c r="P14" s="14">
        <v>0.125</v>
      </c>
      <c r="Q14" s="14">
        <v>3.0303030303030304E-2</v>
      </c>
    </row>
    <row r="15" spans="2:17" x14ac:dyDescent="0.2">
      <c r="B15" s="15">
        <v>7</v>
      </c>
      <c r="C15" s="14">
        <v>0.11983471074380166</v>
      </c>
      <c r="D15" s="14">
        <v>9.3023255813953487E-2</v>
      </c>
      <c r="E15" s="14">
        <v>0.14705882352941177</v>
      </c>
      <c r="F15" s="14">
        <v>0.14285714285714285</v>
      </c>
      <c r="G15" s="14">
        <v>0.11382113821138211</v>
      </c>
      <c r="H15" s="14"/>
      <c r="I15" s="14">
        <v>0.12605042016806722</v>
      </c>
      <c r="J15" s="14">
        <v>0.11382113821138211</v>
      </c>
      <c r="K15" s="14"/>
      <c r="L15" s="14">
        <v>0.16949152542372881</v>
      </c>
      <c r="M15" s="14">
        <v>7.2580645161290328E-2</v>
      </c>
      <c r="N15" s="14"/>
      <c r="O15" s="14">
        <v>0.10679611650485436</v>
      </c>
      <c r="P15" s="14">
        <v>0.1388888888888889</v>
      </c>
      <c r="Q15" s="14">
        <v>0.12121212121212122</v>
      </c>
    </row>
    <row r="16" spans="2:17" x14ac:dyDescent="0.2">
      <c r="B16" s="15">
        <v>8</v>
      </c>
      <c r="C16" s="14">
        <v>0.13636363636363635</v>
      </c>
      <c r="D16" s="14">
        <v>6.9767441860465115E-2</v>
      </c>
      <c r="E16" s="14">
        <v>2.9411764705882353E-2</v>
      </c>
      <c r="F16" s="14">
        <v>9.5238095238095233E-2</v>
      </c>
      <c r="G16" s="14">
        <v>0.2032520325203252</v>
      </c>
      <c r="H16" s="14"/>
      <c r="I16" s="14">
        <v>6.7226890756302518E-2</v>
      </c>
      <c r="J16" s="14">
        <v>0.2032520325203252</v>
      </c>
      <c r="K16" s="14"/>
      <c r="L16" s="14">
        <v>0.13559322033898305</v>
      </c>
      <c r="M16" s="14">
        <v>0.13709677419354838</v>
      </c>
      <c r="N16" s="14"/>
      <c r="O16" s="14">
        <v>0.17475728155339806</v>
      </c>
      <c r="P16" s="14">
        <v>0.1111111111111111</v>
      </c>
      <c r="Q16" s="14">
        <v>0.10606060606060606</v>
      </c>
    </row>
    <row r="17" spans="2:17" x14ac:dyDescent="0.2">
      <c r="B17" s="15">
        <v>9</v>
      </c>
      <c r="C17" s="14">
        <v>0.10330578512396695</v>
      </c>
      <c r="D17" s="14">
        <v>4.6511627906976744E-2</v>
      </c>
      <c r="E17" s="14">
        <v>0</v>
      </c>
      <c r="F17" s="14">
        <v>0.14285714285714285</v>
      </c>
      <c r="G17" s="14">
        <v>0.13821138211382114</v>
      </c>
      <c r="H17" s="14"/>
      <c r="I17" s="14">
        <v>6.7226890756302518E-2</v>
      </c>
      <c r="J17" s="14">
        <v>0.13821138211382114</v>
      </c>
      <c r="K17" s="14"/>
      <c r="L17" s="14">
        <v>0.11864406779661017</v>
      </c>
      <c r="M17" s="14">
        <v>8.8709677419354843E-2</v>
      </c>
      <c r="N17" s="14"/>
      <c r="O17" s="14">
        <v>7.7669902912621352E-2</v>
      </c>
      <c r="P17" s="14">
        <v>0.1388888888888889</v>
      </c>
      <c r="Q17" s="14">
        <v>0.10606060606060606</v>
      </c>
    </row>
    <row r="18" spans="2:17" ht="16" x14ac:dyDescent="0.2">
      <c r="B18" s="15" t="s">
        <v>264</v>
      </c>
      <c r="C18" s="14">
        <v>8.2644628099173556E-2</v>
      </c>
      <c r="D18" s="14">
        <v>4.6511627906976744E-2</v>
      </c>
      <c r="E18" s="14">
        <v>5.8823529411764705E-2</v>
      </c>
      <c r="F18" s="14">
        <v>4.7619047619047616E-2</v>
      </c>
      <c r="G18" s="14">
        <v>0.11382113821138211</v>
      </c>
      <c r="H18" s="14"/>
      <c r="I18" s="14">
        <v>5.0420168067226892E-2</v>
      </c>
      <c r="J18" s="14">
        <v>0.11382113821138211</v>
      </c>
      <c r="K18" s="14"/>
      <c r="L18" s="14">
        <v>5.9322033898305086E-2</v>
      </c>
      <c r="M18" s="14">
        <v>0.10483870967741936</v>
      </c>
      <c r="N18" s="14"/>
      <c r="O18" s="14">
        <v>8.7378640776699032E-2</v>
      </c>
      <c r="P18" s="14">
        <v>5.5555555555555552E-2</v>
      </c>
      <c r="Q18" s="14">
        <v>0.10606060606060606</v>
      </c>
    </row>
    <row r="19" spans="2:17" ht="16" x14ac:dyDescent="0.2">
      <c r="B19" s="15" t="s">
        <v>257</v>
      </c>
      <c r="C19" s="16">
        <v>0.1487603305785124</v>
      </c>
      <c r="D19" s="16">
        <v>0.37209302325581395</v>
      </c>
      <c r="E19" s="16">
        <v>0.23529411764705882</v>
      </c>
      <c r="F19" s="16">
        <v>0.16666666666666666</v>
      </c>
      <c r="G19" s="16">
        <v>4.065040650406504E-2</v>
      </c>
      <c r="H19" s="16"/>
      <c r="I19" s="16">
        <v>0.26050420168067229</v>
      </c>
      <c r="J19" s="16">
        <v>4.065040650406504E-2</v>
      </c>
      <c r="K19" s="16"/>
      <c r="L19" s="16">
        <v>0.1440677966101695</v>
      </c>
      <c r="M19" s="16">
        <v>0.15322580645161291</v>
      </c>
      <c r="N19" s="16"/>
      <c r="O19" s="16">
        <v>0.11650485436893204</v>
      </c>
      <c r="P19" s="16">
        <v>0.1388888888888889</v>
      </c>
      <c r="Q19" s="16">
        <v>0.21212121212121213</v>
      </c>
    </row>
    <row r="20" spans="2:17" ht="16" x14ac:dyDescent="0.2">
      <c r="B20" s="23" t="s">
        <v>274</v>
      </c>
      <c r="C20" s="24">
        <v>0.18595041322314049</v>
      </c>
      <c r="D20" s="24">
        <v>0.27906976744186046</v>
      </c>
      <c r="E20" s="24">
        <v>0.14705882352941174</v>
      </c>
      <c r="F20" s="24">
        <v>0.21428571428571427</v>
      </c>
      <c r="G20" s="24">
        <v>0.15447154471544716</v>
      </c>
      <c r="H20" s="24"/>
      <c r="I20" s="24">
        <v>0.21848739495798319</v>
      </c>
      <c r="J20" s="24">
        <v>0.15447154471544716</v>
      </c>
      <c r="K20" s="24"/>
      <c r="L20" s="24">
        <v>0.19491525423728814</v>
      </c>
      <c r="M20" s="24">
        <v>0.17741935483870966</v>
      </c>
      <c r="N20" s="24"/>
      <c r="O20" s="24">
        <v>0.17475728155339806</v>
      </c>
      <c r="P20" s="24">
        <v>0.20833333333333331</v>
      </c>
      <c r="Q20" s="24">
        <v>0.18181818181818182</v>
      </c>
    </row>
    <row r="21" spans="2:17" ht="16" x14ac:dyDescent="0.2">
      <c r="B21" s="22" t="s">
        <v>273</v>
      </c>
      <c r="C21" s="25">
        <v>0.54132231404958675</v>
      </c>
      <c r="D21" s="25">
        <v>0.27906976744186046</v>
      </c>
      <c r="E21" s="25">
        <v>0.41176470588235298</v>
      </c>
      <c r="F21" s="25">
        <v>0.52380952380952372</v>
      </c>
      <c r="G21" s="25">
        <v>0.67479674796747957</v>
      </c>
      <c r="H21" s="25"/>
      <c r="I21" s="25">
        <v>0.40336134453781508</v>
      </c>
      <c r="J21" s="25">
        <v>0.67479674796747957</v>
      </c>
      <c r="K21" s="25"/>
      <c r="L21" s="25">
        <v>0.55932203389830504</v>
      </c>
      <c r="M21" s="25">
        <v>0.52419354838709675</v>
      </c>
      <c r="N21" s="25"/>
      <c r="O21" s="25">
        <v>0.57281553398058249</v>
      </c>
      <c r="P21" s="25">
        <v>0.56944444444444442</v>
      </c>
      <c r="Q21" s="25">
        <v>0.46969696969696972</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D1D65-943C-41B0-A56B-9B4F0EC446F8}">
  <dimension ref="B2:Q26"/>
  <sheetViews>
    <sheetView showGridLines="0" workbookViewId="0">
      <pane xSplit="2" topLeftCell="C1" activePane="topRight" state="frozen"/>
      <selection pane="topRight" activeCell="B6" sqref="B6"/>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267</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1.646090534979424E-2</v>
      </c>
      <c r="D8" s="14">
        <v>4.6511627906976744E-2</v>
      </c>
      <c r="E8" s="14">
        <v>0</v>
      </c>
      <c r="F8" s="14">
        <v>0</v>
      </c>
      <c r="G8" s="14">
        <v>1.6393442622950821E-2</v>
      </c>
      <c r="H8" s="14"/>
      <c r="I8" s="14">
        <v>1.6528925619834711E-2</v>
      </c>
      <c r="J8" s="14">
        <v>1.6393442622950821E-2</v>
      </c>
      <c r="K8" s="14"/>
      <c r="L8" s="14">
        <v>8.4745762711864406E-3</v>
      </c>
      <c r="M8" s="14">
        <v>2.4E-2</v>
      </c>
      <c r="N8" s="14"/>
      <c r="O8" s="14">
        <v>2.8846153846153848E-2</v>
      </c>
      <c r="P8" s="14">
        <v>1.3513513513513514E-2</v>
      </c>
      <c r="Q8" s="14">
        <v>0</v>
      </c>
    </row>
    <row r="9" spans="2:17" x14ac:dyDescent="0.2">
      <c r="B9" s="15">
        <v>1</v>
      </c>
      <c r="C9" s="14">
        <v>1.2345679012345678E-2</v>
      </c>
      <c r="D9" s="14">
        <v>4.6511627906976744E-2</v>
      </c>
      <c r="E9" s="14">
        <v>0</v>
      </c>
      <c r="F9" s="14">
        <v>0</v>
      </c>
      <c r="G9" s="14">
        <v>8.1967213114754103E-3</v>
      </c>
      <c r="H9" s="14"/>
      <c r="I9" s="14">
        <v>1.6528925619834711E-2</v>
      </c>
      <c r="J9" s="14">
        <v>8.1967213114754103E-3</v>
      </c>
      <c r="K9" s="14"/>
      <c r="L9" s="14">
        <v>1.6949152542372881E-2</v>
      </c>
      <c r="M9" s="14">
        <v>8.0000000000000002E-3</v>
      </c>
      <c r="N9" s="14"/>
      <c r="O9" s="14">
        <v>0</v>
      </c>
      <c r="P9" s="14">
        <v>1.3513513513513514E-2</v>
      </c>
      <c r="Q9" s="14">
        <v>3.125E-2</v>
      </c>
    </row>
    <row r="10" spans="2:17" x14ac:dyDescent="0.2">
      <c r="B10" s="15">
        <v>2</v>
      </c>
      <c r="C10" s="14">
        <v>2.4691358024691357E-2</v>
      </c>
      <c r="D10" s="14">
        <v>4.6511627906976744E-2</v>
      </c>
      <c r="E10" s="14">
        <v>5.7142857142857141E-2</v>
      </c>
      <c r="F10" s="14">
        <v>0</v>
      </c>
      <c r="G10" s="14">
        <v>1.6393442622950821E-2</v>
      </c>
      <c r="H10" s="14"/>
      <c r="I10" s="14">
        <v>3.3057851239669422E-2</v>
      </c>
      <c r="J10" s="14">
        <v>1.6393442622950821E-2</v>
      </c>
      <c r="K10" s="14"/>
      <c r="L10" s="14">
        <v>3.3898305084745763E-2</v>
      </c>
      <c r="M10" s="14">
        <v>1.6E-2</v>
      </c>
      <c r="N10" s="14"/>
      <c r="O10" s="14">
        <v>0</v>
      </c>
      <c r="P10" s="14">
        <v>2.7027027027027029E-2</v>
      </c>
      <c r="Q10" s="14">
        <v>4.6875E-2</v>
      </c>
    </row>
    <row r="11" spans="2:17" x14ac:dyDescent="0.2">
      <c r="B11" s="15">
        <v>3</v>
      </c>
      <c r="C11" s="14">
        <v>4.5267489711934158E-2</v>
      </c>
      <c r="D11" s="14">
        <v>4.6511627906976744E-2</v>
      </c>
      <c r="E11" s="14">
        <v>5.7142857142857141E-2</v>
      </c>
      <c r="F11" s="14">
        <v>4.6511627906976744E-2</v>
      </c>
      <c r="G11" s="14">
        <v>4.0983606557377046E-2</v>
      </c>
      <c r="H11" s="14"/>
      <c r="I11" s="14">
        <v>4.9586776859504134E-2</v>
      </c>
      <c r="J11" s="14">
        <v>4.0983606557377046E-2</v>
      </c>
      <c r="K11" s="14"/>
      <c r="L11" s="14">
        <v>3.3898305084745763E-2</v>
      </c>
      <c r="M11" s="14">
        <v>5.6000000000000001E-2</v>
      </c>
      <c r="N11" s="14"/>
      <c r="O11" s="14">
        <v>6.7307692307692304E-2</v>
      </c>
      <c r="P11" s="14">
        <v>2.7027027027027029E-2</v>
      </c>
      <c r="Q11" s="14">
        <v>3.125E-2</v>
      </c>
    </row>
    <row r="12" spans="2:17" x14ac:dyDescent="0.2">
      <c r="B12" s="15">
        <v>4</v>
      </c>
      <c r="C12" s="14">
        <v>4.9382716049382713E-2</v>
      </c>
      <c r="D12" s="14">
        <v>4.6511627906976744E-2</v>
      </c>
      <c r="E12" s="14">
        <v>2.8571428571428571E-2</v>
      </c>
      <c r="F12" s="14">
        <v>2.3255813953488372E-2</v>
      </c>
      <c r="G12" s="14">
        <v>6.5573770491803282E-2</v>
      </c>
      <c r="H12" s="14"/>
      <c r="I12" s="14">
        <v>3.3057851239669422E-2</v>
      </c>
      <c r="J12" s="14">
        <v>6.5573770491803282E-2</v>
      </c>
      <c r="K12" s="14"/>
      <c r="L12" s="14">
        <v>3.3898305084745763E-2</v>
      </c>
      <c r="M12" s="14">
        <v>6.4000000000000001E-2</v>
      </c>
      <c r="N12" s="14"/>
      <c r="O12" s="14">
        <v>2.8846153846153848E-2</v>
      </c>
      <c r="P12" s="14">
        <v>6.7567567567567571E-2</v>
      </c>
      <c r="Q12" s="14">
        <v>6.25E-2</v>
      </c>
    </row>
    <row r="13" spans="2:17" x14ac:dyDescent="0.2">
      <c r="B13" s="15">
        <v>5</v>
      </c>
      <c r="C13" s="14">
        <v>9.8765432098765427E-2</v>
      </c>
      <c r="D13" s="14">
        <v>4.6511627906976744E-2</v>
      </c>
      <c r="E13" s="14">
        <v>8.5714285714285715E-2</v>
      </c>
      <c r="F13" s="14">
        <v>0.20930232558139536</v>
      </c>
      <c r="G13" s="14">
        <v>8.1967213114754092E-2</v>
      </c>
      <c r="H13" s="14"/>
      <c r="I13" s="14">
        <v>0.11570247933884298</v>
      </c>
      <c r="J13" s="14">
        <v>8.1967213114754092E-2</v>
      </c>
      <c r="K13" s="14"/>
      <c r="L13" s="14">
        <v>0.10169491525423729</v>
      </c>
      <c r="M13" s="14">
        <v>9.6000000000000002E-2</v>
      </c>
      <c r="N13" s="14"/>
      <c r="O13" s="14">
        <v>8.6538461538461536E-2</v>
      </c>
      <c r="P13" s="14">
        <v>0.10810810810810811</v>
      </c>
      <c r="Q13" s="14">
        <v>0.109375</v>
      </c>
    </row>
    <row r="14" spans="2:17" x14ac:dyDescent="0.2">
      <c r="B14" s="15">
        <v>6</v>
      </c>
      <c r="C14" s="14">
        <v>0.16049382716049382</v>
      </c>
      <c r="D14" s="14">
        <v>0.13953488372093023</v>
      </c>
      <c r="E14" s="14">
        <v>0.14285714285714285</v>
      </c>
      <c r="F14" s="14">
        <v>0.27906976744186046</v>
      </c>
      <c r="G14" s="14">
        <v>0.13114754098360656</v>
      </c>
      <c r="H14" s="14"/>
      <c r="I14" s="14">
        <v>0.19008264462809918</v>
      </c>
      <c r="J14" s="14">
        <v>0.13114754098360656</v>
      </c>
      <c r="K14" s="14"/>
      <c r="L14" s="14">
        <v>0.1440677966101695</v>
      </c>
      <c r="M14" s="14">
        <v>0.17599999999999999</v>
      </c>
      <c r="N14" s="14"/>
      <c r="O14" s="14">
        <v>0.16346153846153846</v>
      </c>
      <c r="P14" s="14">
        <v>0.16216216216216217</v>
      </c>
      <c r="Q14" s="14">
        <v>0.15625</v>
      </c>
    </row>
    <row r="15" spans="2:17" x14ac:dyDescent="0.2">
      <c r="B15" s="15">
        <v>7</v>
      </c>
      <c r="C15" s="14">
        <v>0.10699588477366255</v>
      </c>
      <c r="D15" s="14">
        <v>4.6511627906976744E-2</v>
      </c>
      <c r="E15" s="14">
        <v>0.25714285714285712</v>
      </c>
      <c r="F15" s="14">
        <v>4.6511627906976744E-2</v>
      </c>
      <c r="G15" s="14">
        <v>0.10655737704918032</v>
      </c>
      <c r="H15" s="14"/>
      <c r="I15" s="14">
        <v>0.10743801652892562</v>
      </c>
      <c r="J15" s="14">
        <v>0.10655737704918032</v>
      </c>
      <c r="K15" s="14"/>
      <c r="L15" s="14">
        <v>0.11016949152542373</v>
      </c>
      <c r="M15" s="14">
        <v>0.104</v>
      </c>
      <c r="N15" s="14"/>
      <c r="O15" s="14">
        <v>0.10576923076923077</v>
      </c>
      <c r="P15" s="14">
        <v>0.10810810810810811</v>
      </c>
      <c r="Q15" s="14">
        <v>0.109375</v>
      </c>
    </row>
    <row r="16" spans="2:17" x14ac:dyDescent="0.2">
      <c r="B16" s="15">
        <v>8</v>
      </c>
      <c r="C16" s="14">
        <v>0.13991769547325103</v>
      </c>
      <c r="D16" s="14">
        <v>4.6511627906976744E-2</v>
      </c>
      <c r="E16" s="14">
        <v>5.7142857142857141E-2</v>
      </c>
      <c r="F16" s="14">
        <v>0.13953488372093023</v>
      </c>
      <c r="G16" s="14">
        <v>0.19672131147540983</v>
      </c>
      <c r="H16" s="14"/>
      <c r="I16" s="14">
        <v>8.2644628099173556E-2</v>
      </c>
      <c r="J16" s="14">
        <v>0.19672131147540983</v>
      </c>
      <c r="K16" s="14"/>
      <c r="L16" s="14">
        <v>0.16101694915254236</v>
      </c>
      <c r="M16" s="14">
        <v>0.12</v>
      </c>
      <c r="N16" s="14"/>
      <c r="O16" s="14">
        <v>0.19230769230769232</v>
      </c>
      <c r="P16" s="14">
        <v>0.10810810810810811</v>
      </c>
      <c r="Q16" s="14">
        <v>9.375E-2</v>
      </c>
    </row>
    <row r="17" spans="2:17" x14ac:dyDescent="0.2">
      <c r="B17" s="15">
        <v>9</v>
      </c>
      <c r="C17" s="14">
        <v>0.13168724279835392</v>
      </c>
      <c r="D17" s="14">
        <v>0.13953488372093023</v>
      </c>
      <c r="E17" s="14">
        <v>2.8571428571428571E-2</v>
      </c>
      <c r="F17" s="14">
        <v>9.3023255813953487E-2</v>
      </c>
      <c r="G17" s="14">
        <v>0.1721311475409836</v>
      </c>
      <c r="H17" s="14"/>
      <c r="I17" s="14">
        <v>9.0909090909090912E-2</v>
      </c>
      <c r="J17" s="14">
        <v>0.1721311475409836</v>
      </c>
      <c r="K17" s="14"/>
      <c r="L17" s="14">
        <v>0.1271186440677966</v>
      </c>
      <c r="M17" s="14">
        <v>0.13600000000000001</v>
      </c>
      <c r="N17" s="14"/>
      <c r="O17" s="14">
        <v>0.11538461538461539</v>
      </c>
      <c r="P17" s="14">
        <v>0.14864864864864866</v>
      </c>
      <c r="Q17" s="14">
        <v>0.140625</v>
      </c>
    </row>
    <row r="18" spans="2:17" ht="16" x14ac:dyDescent="0.2">
      <c r="B18" s="15" t="s">
        <v>264</v>
      </c>
      <c r="C18" s="14">
        <v>6.584362139917696E-2</v>
      </c>
      <c r="D18" s="14">
        <v>0</v>
      </c>
      <c r="E18" s="14">
        <v>8.5714285714285715E-2</v>
      </c>
      <c r="F18" s="14">
        <v>6.9767441860465115E-2</v>
      </c>
      <c r="G18" s="14">
        <v>8.1967213114754092E-2</v>
      </c>
      <c r="H18" s="14"/>
      <c r="I18" s="14">
        <v>4.9586776859504134E-2</v>
      </c>
      <c r="J18" s="14">
        <v>8.1967213114754092E-2</v>
      </c>
      <c r="K18" s="14"/>
      <c r="L18" s="14">
        <v>6.7796610169491525E-2</v>
      </c>
      <c r="M18" s="14">
        <v>6.4000000000000001E-2</v>
      </c>
      <c r="N18" s="14"/>
      <c r="O18" s="14">
        <v>7.6923076923076927E-2</v>
      </c>
      <c r="P18" s="14">
        <v>9.45945945945946E-2</v>
      </c>
      <c r="Q18" s="14">
        <v>1.5625E-2</v>
      </c>
    </row>
    <row r="19" spans="2:17" ht="16" x14ac:dyDescent="0.2">
      <c r="B19" s="15" t="s">
        <v>257</v>
      </c>
      <c r="C19" s="16">
        <v>0.14814814814814814</v>
      </c>
      <c r="D19" s="16">
        <v>0.34883720930232559</v>
      </c>
      <c r="E19" s="16">
        <v>0.2</v>
      </c>
      <c r="F19" s="16">
        <v>9.3023255813953487E-2</v>
      </c>
      <c r="G19" s="16">
        <v>8.1967213114754092E-2</v>
      </c>
      <c r="H19" s="16"/>
      <c r="I19" s="16">
        <v>0.21487603305785125</v>
      </c>
      <c r="J19" s="16">
        <v>8.1967213114754092E-2</v>
      </c>
      <c r="K19" s="16"/>
      <c r="L19" s="16">
        <v>0.16101694915254236</v>
      </c>
      <c r="M19" s="16">
        <v>0.13600000000000001</v>
      </c>
      <c r="N19" s="16"/>
      <c r="O19" s="16">
        <v>0.13461538461538461</v>
      </c>
      <c r="P19" s="16">
        <v>0.12162162162162163</v>
      </c>
      <c r="Q19" s="16">
        <v>0.203125</v>
      </c>
    </row>
    <row r="20" spans="2:17" ht="16" x14ac:dyDescent="0.2">
      <c r="B20" s="23" t="s">
        <v>274</v>
      </c>
      <c r="C20" s="24">
        <v>0.14814814814814814</v>
      </c>
      <c r="D20" s="24">
        <v>0.23255813953488372</v>
      </c>
      <c r="E20" s="24">
        <v>0.14285714285714285</v>
      </c>
      <c r="F20" s="24">
        <v>6.9767441860465115E-2</v>
      </c>
      <c r="G20" s="24">
        <v>0.14754098360655737</v>
      </c>
      <c r="H20" s="24"/>
      <c r="I20" s="24">
        <v>0.1487603305785124</v>
      </c>
      <c r="J20" s="24">
        <v>0.14754098360655737</v>
      </c>
      <c r="K20" s="24"/>
      <c r="L20" s="24">
        <v>0.1271186440677966</v>
      </c>
      <c r="M20" s="24">
        <v>0.16800000000000001</v>
      </c>
      <c r="N20" s="24"/>
      <c r="O20" s="24">
        <v>0.125</v>
      </c>
      <c r="P20" s="24">
        <v>0.14864864864864866</v>
      </c>
      <c r="Q20" s="24">
        <v>0.171875</v>
      </c>
    </row>
    <row r="21" spans="2:17" ht="16" x14ac:dyDescent="0.2">
      <c r="B21" s="22" t="s">
        <v>273</v>
      </c>
      <c r="C21" s="25">
        <v>0.6049382716049384</v>
      </c>
      <c r="D21" s="25">
        <v>0.37209302325581395</v>
      </c>
      <c r="E21" s="25">
        <v>0.5714285714285714</v>
      </c>
      <c r="F21" s="25">
        <v>0.62790697674418616</v>
      </c>
      <c r="G21" s="25">
        <v>0.68852459016393441</v>
      </c>
      <c r="H21" s="25"/>
      <c r="I21" s="25">
        <v>0.52066115702479343</v>
      </c>
      <c r="J21" s="25">
        <v>0.68852459016393441</v>
      </c>
      <c r="K21" s="25"/>
      <c r="L21" s="25">
        <v>0.61016949152542377</v>
      </c>
      <c r="M21" s="25">
        <v>0.60000000000000009</v>
      </c>
      <c r="N21" s="25"/>
      <c r="O21" s="25">
        <v>0.65384615384615397</v>
      </c>
      <c r="P21" s="25">
        <v>0.62162162162162171</v>
      </c>
      <c r="Q21" s="25">
        <v>0.515625</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BC61-5E90-42D5-9935-5AAF6096321B}">
  <dimension ref="B2:Q26"/>
  <sheetViews>
    <sheetView showGridLines="0" workbookViewId="0">
      <pane xSplit="2" topLeftCell="C1" activePane="topRight" state="frozen"/>
      <selection pane="topRight" activeCell="B5" sqref="B5"/>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268</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1.6393442622950821E-2</v>
      </c>
      <c r="D8" s="14">
        <v>4.5454545454545456E-2</v>
      </c>
      <c r="E8" s="14">
        <v>2.8571428571428571E-2</v>
      </c>
      <c r="F8" s="14">
        <v>0</v>
      </c>
      <c r="G8" s="14">
        <v>8.1967213114754103E-3</v>
      </c>
      <c r="H8" s="14"/>
      <c r="I8" s="14">
        <v>2.4590163934426229E-2</v>
      </c>
      <c r="J8" s="14">
        <v>8.1967213114754103E-3</v>
      </c>
      <c r="K8" s="14"/>
      <c r="L8" s="14">
        <v>2.564102564102564E-2</v>
      </c>
      <c r="M8" s="14">
        <v>7.874015748031496E-3</v>
      </c>
      <c r="N8" s="14"/>
      <c r="O8" s="14">
        <v>2.8846153846153848E-2</v>
      </c>
      <c r="P8" s="14">
        <v>0</v>
      </c>
      <c r="Q8" s="14">
        <v>1.5384615384615385E-2</v>
      </c>
    </row>
    <row r="9" spans="2:17" x14ac:dyDescent="0.2">
      <c r="B9" s="15">
        <v>1</v>
      </c>
      <c r="C9" s="14">
        <v>3.2786885245901641E-2</v>
      </c>
      <c r="D9" s="14">
        <v>0.11363636363636363</v>
      </c>
      <c r="E9" s="14">
        <v>2.8571428571428571E-2</v>
      </c>
      <c r="F9" s="14">
        <v>4.6511627906976744E-2</v>
      </c>
      <c r="G9" s="14">
        <v>0</v>
      </c>
      <c r="H9" s="14"/>
      <c r="I9" s="14">
        <v>6.5573770491803282E-2</v>
      </c>
      <c r="J9" s="14">
        <v>0</v>
      </c>
      <c r="K9" s="14"/>
      <c r="L9" s="14">
        <v>5.9829059829059832E-2</v>
      </c>
      <c r="M9" s="14">
        <v>7.874015748031496E-3</v>
      </c>
      <c r="N9" s="14"/>
      <c r="O9" s="14">
        <v>2.8846153846153848E-2</v>
      </c>
      <c r="P9" s="14">
        <v>4.0540540540540543E-2</v>
      </c>
      <c r="Q9" s="14">
        <v>3.0769230769230771E-2</v>
      </c>
    </row>
    <row r="10" spans="2:17" x14ac:dyDescent="0.2">
      <c r="B10" s="15">
        <v>2</v>
      </c>
      <c r="C10" s="14">
        <v>3.2786885245901641E-2</v>
      </c>
      <c r="D10" s="14">
        <v>6.8181818181818177E-2</v>
      </c>
      <c r="E10" s="14">
        <v>2.8571428571428571E-2</v>
      </c>
      <c r="F10" s="14">
        <v>4.6511627906976744E-2</v>
      </c>
      <c r="G10" s="14">
        <v>1.6393442622950821E-2</v>
      </c>
      <c r="H10" s="14"/>
      <c r="I10" s="14">
        <v>4.9180327868852458E-2</v>
      </c>
      <c r="J10" s="14">
        <v>1.6393442622950821E-2</v>
      </c>
      <c r="K10" s="14"/>
      <c r="L10" s="14">
        <v>5.128205128205128E-2</v>
      </c>
      <c r="M10" s="14">
        <v>1.5748031496062992E-2</v>
      </c>
      <c r="N10" s="14"/>
      <c r="O10" s="14">
        <v>3.8461538461538464E-2</v>
      </c>
      <c r="P10" s="14">
        <v>2.7027027027027029E-2</v>
      </c>
      <c r="Q10" s="14">
        <v>3.0769230769230771E-2</v>
      </c>
    </row>
    <row r="11" spans="2:17" x14ac:dyDescent="0.2">
      <c r="B11" s="15">
        <v>3</v>
      </c>
      <c r="C11" s="14">
        <v>5.3278688524590161E-2</v>
      </c>
      <c r="D11" s="14">
        <v>9.0909090909090912E-2</v>
      </c>
      <c r="E11" s="14">
        <v>8.5714285714285715E-2</v>
      </c>
      <c r="F11" s="14">
        <v>0</v>
      </c>
      <c r="G11" s="14">
        <v>4.9180327868852458E-2</v>
      </c>
      <c r="H11" s="14"/>
      <c r="I11" s="14">
        <v>5.737704918032787E-2</v>
      </c>
      <c r="J11" s="14">
        <v>4.9180327868852458E-2</v>
      </c>
      <c r="K11" s="14"/>
      <c r="L11" s="14">
        <v>2.564102564102564E-2</v>
      </c>
      <c r="M11" s="14">
        <v>7.874015748031496E-2</v>
      </c>
      <c r="N11" s="14"/>
      <c r="O11" s="14">
        <v>3.8461538461538464E-2</v>
      </c>
      <c r="P11" s="14">
        <v>5.4054054054054057E-2</v>
      </c>
      <c r="Q11" s="14">
        <v>7.6923076923076927E-2</v>
      </c>
    </row>
    <row r="12" spans="2:17" x14ac:dyDescent="0.2">
      <c r="B12" s="15">
        <v>4</v>
      </c>
      <c r="C12" s="14">
        <v>4.5081967213114756E-2</v>
      </c>
      <c r="D12" s="14">
        <v>2.2727272727272728E-2</v>
      </c>
      <c r="E12" s="14">
        <v>8.5714285714285715E-2</v>
      </c>
      <c r="F12" s="14">
        <v>4.6511627906976744E-2</v>
      </c>
      <c r="G12" s="14">
        <v>4.0983606557377046E-2</v>
      </c>
      <c r="H12" s="14"/>
      <c r="I12" s="14">
        <v>4.9180327868852458E-2</v>
      </c>
      <c r="J12" s="14">
        <v>4.0983606557377046E-2</v>
      </c>
      <c r="K12" s="14"/>
      <c r="L12" s="14">
        <v>5.128205128205128E-2</v>
      </c>
      <c r="M12" s="14">
        <v>3.937007874015748E-2</v>
      </c>
      <c r="N12" s="14"/>
      <c r="O12" s="14">
        <v>5.7692307692307696E-2</v>
      </c>
      <c r="P12" s="14">
        <v>1.3513513513513514E-2</v>
      </c>
      <c r="Q12" s="14">
        <v>6.1538461538461542E-2</v>
      </c>
    </row>
    <row r="13" spans="2:17" x14ac:dyDescent="0.2">
      <c r="B13" s="15">
        <v>5</v>
      </c>
      <c r="C13" s="14">
        <v>9.8360655737704916E-2</v>
      </c>
      <c r="D13" s="14">
        <v>6.8181818181818177E-2</v>
      </c>
      <c r="E13" s="14">
        <v>0.17142857142857143</v>
      </c>
      <c r="F13" s="14">
        <v>0.13953488372093023</v>
      </c>
      <c r="G13" s="14">
        <v>7.3770491803278687E-2</v>
      </c>
      <c r="H13" s="14"/>
      <c r="I13" s="14">
        <v>0.12295081967213115</v>
      </c>
      <c r="J13" s="14">
        <v>7.3770491803278687E-2</v>
      </c>
      <c r="K13" s="14"/>
      <c r="L13" s="14">
        <v>0.1111111111111111</v>
      </c>
      <c r="M13" s="14">
        <v>8.6614173228346455E-2</v>
      </c>
      <c r="N13" s="14"/>
      <c r="O13" s="14">
        <v>6.7307692307692304E-2</v>
      </c>
      <c r="P13" s="14">
        <v>0.14864864864864866</v>
      </c>
      <c r="Q13" s="14">
        <v>9.2307692307692313E-2</v>
      </c>
    </row>
    <row r="14" spans="2:17" x14ac:dyDescent="0.2">
      <c r="B14" s="15">
        <v>6</v>
      </c>
      <c r="C14" s="14">
        <v>0.15163934426229508</v>
      </c>
      <c r="D14" s="14">
        <v>4.5454545454545456E-2</v>
      </c>
      <c r="E14" s="14">
        <v>0.25714285714285712</v>
      </c>
      <c r="F14" s="14">
        <v>0.20930232558139536</v>
      </c>
      <c r="G14" s="14">
        <v>0.13934426229508196</v>
      </c>
      <c r="H14" s="14"/>
      <c r="I14" s="14">
        <v>0.16393442622950818</v>
      </c>
      <c r="J14" s="14">
        <v>0.13934426229508196</v>
      </c>
      <c r="K14" s="14"/>
      <c r="L14" s="14">
        <v>0.15384615384615385</v>
      </c>
      <c r="M14" s="14">
        <v>0.14960629921259844</v>
      </c>
      <c r="N14" s="14"/>
      <c r="O14" s="14">
        <v>0.16346153846153846</v>
      </c>
      <c r="P14" s="14">
        <v>0.14864864864864866</v>
      </c>
      <c r="Q14" s="14">
        <v>0.13846153846153847</v>
      </c>
    </row>
    <row r="15" spans="2:17" x14ac:dyDescent="0.2">
      <c r="B15" s="15">
        <v>7</v>
      </c>
      <c r="C15" s="14">
        <v>0.15163934426229508</v>
      </c>
      <c r="D15" s="14">
        <v>6.8181818181818177E-2</v>
      </c>
      <c r="E15" s="14">
        <v>0.14285714285714285</v>
      </c>
      <c r="F15" s="14">
        <v>0.16279069767441862</v>
      </c>
      <c r="G15" s="14">
        <v>0.18032786885245902</v>
      </c>
      <c r="H15" s="14"/>
      <c r="I15" s="14">
        <v>0.12295081967213115</v>
      </c>
      <c r="J15" s="14">
        <v>0.18032786885245902</v>
      </c>
      <c r="K15" s="14"/>
      <c r="L15" s="14">
        <v>0.11965811965811966</v>
      </c>
      <c r="M15" s="14">
        <v>0.18110236220472442</v>
      </c>
      <c r="N15" s="14"/>
      <c r="O15" s="14">
        <v>0.20192307692307693</v>
      </c>
      <c r="P15" s="14">
        <v>9.45945945945946E-2</v>
      </c>
      <c r="Q15" s="14">
        <v>0.12307692307692308</v>
      </c>
    </row>
    <row r="16" spans="2:17" x14ac:dyDescent="0.2">
      <c r="B16" s="15">
        <v>8</v>
      </c>
      <c r="C16" s="14">
        <v>0.16803278688524589</v>
      </c>
      <c r="D16" s="14">
        <v>2.2727272727272728E-2</v>
      </c>
      <c r="E16" s="14">
        <v>5.7142857142857141E-2</v>
      </c>
      <c r="F16" s="14">
        <v>0.16279069767441862</v>
      </c>
      <c r="G16" s="14">
        <v>0.25409836065573771</v>
      </c>
      <c r="H16" s="14"/>
      <c r="I16" s="14">
        <v>8.1967213114754092E-2</v>
      </c>
      <c r="J16" s="14">
        <v>0.25409836065573771</v>
      </c>
      <c r="K16" s="14"/>
      <c r="L16" s="14">
        <v>0.17948717948717949</v>
      </c>
      <c r="M16" s="14">
        <v>0.15748031496062992</v>
      </c>
      <c r="N16" s="14"/>
      <c r="O16" s="14">
        <v>0.18269230769230768</v>
      </c>
      <c r="P16" s="14">
        <v>0.16216216216216217</v>
      </c>
      <c r="Q16" s="14">
        <v>0.15384615384615385</v>
      </c>
    </row>
    <row r="17" spans="2:17" x14ac:dyDescent="0.2">
      <c r="B17" s="15">
        <v>9</v>
      </c>
      <c r="C17" s="14">
        <v>8.1967213114754092E-2</v>
      </c>
      <c r="D17" s="14">
        <v>0</v>
      </c>
      <c r="E17" s="14">
        <v>2.8571428571428571E-2</v>
      </c>
      <c r="F17" s="14">
        <v>0.11627906976744186</v>
      </c>
      <c r="G17" s="14">
        <v>0.11475409836065574</v>
      </c>
      <c r="H17" s="14"/>
      <c r="I17" s="14">
        <v>4.9180327868852458E-2</v>
      </c>
      <c r="J17" s="14">
        <v>0.11475409836065574</v>
      </c>
      <c r="K17" s="14"/>
      <c r="L17" s="14">
        <v>6.8376068376068383E-2</v>
      </c>
      <c r="M17" s="14">
        <v>9.4488188976377951E-2</v>
      </c>
      <c r="N17" s="14"/>
      <c r="O17" s="14">
        <v>7.6923076923076927E-2</v>
      </c>
      <c r="P17" s="14">
        <v>5.4054054054054057E-2</v>
      </c>
      <c r="Q17" s="14">
        <v>0.12307692307692308</v>
      </c>
    </row>
    <row r="18" spans="2:17" ht="16" x14ac:dyDescent="0.2">
      <c r="B18" s="15" t="s">
        <v>264</v>
      </c>
      <c r="C18" s="14">
        <v>8.1967213114754092E-2</v>
      </c>
      <c r="D18" s="14">
        <v>6.8181818181818177E-2</v>
      </c>
      <c r="E18" s="14">
        <v>2.8571428571428571E-2</v>
      </c>
      <c r="F18" s="14">
        <v>4.6511627906976744E-2</v>
      </c>
      <c r="G18" s="14">
        <v>0.11475409836065574</v>
      </c>
      <c r="H18" s="14"/>
      <c r="I18" s="14">
        <v>4.9180327868852458E-2</v>
      </c>
      <c r="J18" s="14">
        <v>0.11475409836065574</v>
      </c>
      <c r="K18" s="14"/>
      <c r="L18" s="14">
        <v>6.8376068376068383E-2</v>
      </c>
      <c r="M18" s="14">
        <v>9.4488188976377951E-2</v>
      </c>
      <c r="N18" s="14"/>
      <c r="O18" s="14">
        <v>6.7307692307692304E-2</v>
      </c>
      <c r="P18" s="14">
        <v>0.13513513513513514</v>
      </c>
      <c r="Q18" s="14">
        <v>4.6153846153846156E-2</v>
      </c>
    </row>
    <row r="19" spans="2:17" ht="16" x14ac:dyDescent="0.2">
      <c r="B19" s="15" t="s">
        <v>257</v>
      </c>
      <c r="C19" s="16">
        <v>8.6065573770491802E-2</v>
      </c>
      <c r="D19" s="16">
        <v>0.38636363636363635</v>
      </c>
      <c r="E19" s="16">
        <v>5.7142857142857141E-2</v>
      </c>
      <c r="F19" s="16">
        <v>2.3255813953488372E-2</v>
      </c>
      <c r="G19" s="16">
        <v>8.1967213114754103E-3</v>
      </c>
      <c r="H19" s="16"/>
      <c r="I19" s="16">
        <v>0.16393442622950818</v>
      </c>
      <c r="J19" s="16">
        <v>8.1967213114754103E-3</v>
      </c>
      <c r="K19" s="16"/>
      <c r="L19" s="16">
        <v>8.5470085470085472E-2</v>
      </c>
      <c r="M19" s="16">
        <v>8.6614173228346455E-2</v>
      </c>
      <c r="N19" s="16"/>
      <c r="O19" s="16">
        <v>4.807692307692308E-2</v>
      </c>
      <c r="P19" s="16">
        <v>0.12162162162162163</v>
      </c>
      <c r="Q19" s="16">
        <v>0.1076923076923077</v>
      </c>
    </row>
    <row r="20" spans="2:17" ht="16" x14ac:dyDescent="0.2">
      <c r="B20" s="23" t="s">
        <v>274</v>
      </c>
      <c r="C20" s="24">
        <v>0.18032786885245902</v>
      </c>
      <c r="D20" s="24">
        <v>0.34090909090909088</v>
      </c>
      <c r="E20" s="24">
        <v>0.25714285714285712</v>
      </c>
      <c r="F20" s="24">
        <v>0.13953488372093023</v>
      </c>
      <c r="G20" s="24">
        <v>0.11475409836065573</v>
      </c>
      <c r="H20" s="24"/>
      <c r="I20" s="24">
        <v>0.24590163934426229</v>
      </c>
      <c r="J20" s="24">
        <v>0.11475409836065573</v>
      </c>
      <c r="K20" s="24"/>
      <c r="L20" s="24">
        <v>0.21367521367521369</v>
      </c>
      <c r="M20" s="24">
        <v>0.14960629921259844</v>
      </c>
      <c r="N20" s="24"/>
      <c r="O20" s="24">
        <v>0.19230769230769235</v>
      </c>
      <c r="P20" s="24">
        <v>0.13513513513513514</v>
      </c>
      <c r="Q20" s="24">
        <v>0.2153846153846154</v>
      </c>
    </row>
    <row r="21" spans="2:17" ht="16" x14ac:dyDescent="0.2">
      <c r="B21" s="22" t="s">
        <v>273</v>
      </c>
      <c r="C21" s="25">
        <v>0.63524590163934425</v>
      </c>
      <c r="D21" s="25">
        <v>0.20454545454545453</v>
      </c>
      <c r="E21" s="25">
        <v>0.51428571428571423</v>
      </c>
      <c r="F21" s="25">
        <v>0.69767441860465118</v>
      </c>
      <c r="G21" s="25">
        <v>0.80327868852459017</v>
      </c>
      <c r="H21" s="25"/>
      <c r="I21" s="25">
        <v>0.46721311475409832</v>
      </c>
      <c r="J21" s="25">
        <v>0.80327868852459017</v>
      </c>
      <c r="K21" s="25"/>
      <c r="L21" s="25">
        <v>0.58974358974358976</v>
      </c>
      <c r="M21" s="25">
        <v>0.67716535433070879</v>
      </c>
      <c r="N21" s="25"/>
      <c r="O21" s="25">
        <v>0.69230769230769229</v>
      </c>
      <c r="P21" s="25">
        <v>0.59459459459459463</v>
      </c>
      <c r="Q21" s="25">
        <v>0.58461538461538476</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AA903-A0F8-4C77-A7AF-E10234D6B219}">
  <dimension ref="B2:Q26"/>
  <sheetViews>
    <sheetView showGridLines="0" workbookViewId="0">
      <pane xSplit="2" topLeftCell="C1" activePane="topRight" state="frozen"/>
      <selection pane="topRight" activeCell="B5" sqref="B5"/>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269</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4.0983606557377051E-3</v>
      </c>
      <c r="D8" s="14">
        <v>0</v>
      </c>
      <c r="E8" s="14">
        <v>0</v>
      </c>
      <c r="F8" s="14">
        <v>0</v>
      </c>
      <c r="G8" s="14">
        <v>8.1967213114754103E-3</v>
      </c>
      <c r="H8" s="14"/>
      <c r="I8" s="14">
        <v>0</v>
      </c>
      <c r="J8" s="14">
        <v>8.1967213114754103E-3</v>
      </c>
      <c r="K8" s="14"/>
      <c r="L8" s="14">
        <v>8.5470085470085479E-3</v>
      </c>
      <c r="M8" s="14">
        <v>0</v>
      </c>
      <c r="N8" s="14"/>
      <c r="O8" s="14">
        <v>9.5238095238095247E-3</v>
      </c>
      <c r="P8" s="14">
        <v>0</v>
      </c>
      <c r="Q8" s="14">
        <v>0</v>
      </c>
    </row>
    <row r="9" spans="2:17" x14ac:dyDescent="0.2">
      <c r="B9" s="15">
        <v>1</v>
      </c>
      <c r="C9" s="14">
        <v>1.2295081967213115E-2</v>
      </c>
      <c r="D9" s="14">
        <v>2.2727272727272728E-2</v>
      </c>
      <c r="E9" s="14">
        <v>0</v>
      </c>
      <c r="F9" s="14">
        <v>0</v>
      </c>
      <c r="G9" s="14">
        <v>1.6393442622950821E-2</v>
      </c>
      <c r="H9" s="14"/>
      <c r="I9" s="14">
        <v>8.1967213114754103E-3</v>
      </c>
      <c r="J9" s="14">
        <v>1.6393442622950821E-2</v>
      </c>
      <c r="K9" s="14"/>
      <c r="L9" s="14">
        <v>8.5470085470085479E-3</v>
      </c>
      <c r="M9" s="14">
        <v>1.5748031496062992E-2</v>
      </c>
      <c r="N9" s="14"/>
      <c r="O9" s="14">
        <v>9.5238095238095247E-3</v>
      </c>
      <c r="P9" s="14">
        <v>1.3698630136986301E-2</v>
      </c>
      <c r="Q9" s="14">
        <v>0</v>
      </c>
    </row>
    <row r="10" spans="2:17" x14ac:dyDescent="0.2">
      <c r="B10" s="15">
        <v>2</v>
      </c>
      <c r="C10" s="14">
        <v>4.0983606557377046E-2</v>
      </c>
      <c r="D10" s="14">
        <v>6.8181818181818177E-2</v>
      </c>
      <c r="E10" s="14">
        <v>5.5555555555555552E-2</v>
      </c>
      <c r="F10" s="14">
        <v>0</v>
      </c>
      <c r="G10" s="14">
        <v>4.0983606557377046E-2</v>
      </c>
      <c r="H10" s="14"/>
      <c r="I10" s="14">
        <v>4.0983606557377046E-2</v>
      </c>
      <c r="J10" s="14">
        <v>4.0983606557377046E-2</v>
      </c>
      <c r="K10" s="14"/>
      <c r="L10" s="14">
        <v>3.4188034188034191E-2</v>
      </c>
      <c r="M10" s="14">
        <v>4.7244094488188976E-2</v>
      </c>
      <c r="N10" s="14"/>
      <c r="O10" s="14">
        <v>1.9047619047619049E-2</v>
      </c>
      <c r="P10" s="14">
        <v>6.8493150684931503E-2</v>
      </c>
      <c r="Q10" s="14">
        <v>4.6153846153846156E-2</v>
      </c>
    </row>
    <row r="11" spans="2:17" x14ac:dyDescent="0.2">
      <c r="B11" s="15">
        <v>3</v>
      </c>
      <c r="C11" s="14">
        <v>3.6885245901639344E-2</v>
      </c>
      <c r="D11" s="14">
        <v>9.0909090909090912E-2</v>
      </c>
      <c r="E11" s="14">
        <v>2.7777777777777776E-2</v>
      </c>
      <c r="F11" s="14">
        <v>4.7619047619047616E-2</v>
      </c>
      <c r="G11" s="14">
        <v>1.6393442622950821E-2</v>
      </c>
      <c r="H11" s="14"/>
      <c r="I11" s="14">
        <v>5.737704918032787E-2</v>
      </c>
      <c r="J11" s="14">
        <v>1.6393442622950821E-2</v>
      </c>
      <c r="K11" s="14"/>
      <c r="L11" s="14">
        <v>2.564102564102564E-2</v>
      </c>
      <c r="M11" s="14">
        <v>4.7244094488188976E-2</v>
      </c>
      <c r="N11" s="14"/>
      <c r="O11" s="14">
        <v>3.8095238095238099E-2</v>
      </c>
      <c r="P11" s="14">
        <v>5.4794520547945202E-2</v>
      </c>
      <c r="Q11" s="14">
        <v>1.5384615384615385E-2</v>
      </c>
    </row>
    <row r="12" spans="2:17" x14ac:dyDescent="0.2">
      <c r="B12" s="15">
        <v>4</v>
      </c>
      <c r="C12" s="14">
        <v>2.8688524590163935E-2</v>
      </c>
      <c r="D12" s="14">
        <v>2.2727272727272728E-2</v>
      </c>
      <c r="E12" s="14">
        <v>5.5555555555555552E-2</v>
      </c>
      <c r="F12" s="14">
        <v>2.3809523809523808E-2</v>
      </c>
      <c r="G12" s="14">
        <v>2.4590163934426229E-2</v>
      </c>
      <c r="H12" s="14"/>
      <c r="I12" s="14">
        <v>3.2786885245901641E-2</v>
      </c>
      <c r="J12" s="14">
        <v>2.4590163934426229E-2</v>
      </c>
      <c r="K12" s="14"/>
      <c r="L12" s="14">
        <v>5.128205128205128E-2</v>
      </c>
      <c r="M12" s="14">
        <v>7.874015748031496E-3</v>
      </c>
      <c r="N12" s="14"/>
      <c r="O12" s="14">
        <v>1.9047619047619049E-2</v>
      </c>
      <c r="P12" s="14">
        <v>0</v>
      </c>
      <c r="Q12" s="14">
        <v>7.6923076923076927E-2</v>
      </c>
    </row>
    <row r="13" spans="2:17" x14ac:dyDescent="0.2">
      <c r="B13" s="15">
        <v>5</v>
      </c>
      <c r="C13" s="14">
        <v>9.8360655737704916E-2</v>
      </c>
      <c r="D13" s="14">
        <v>6.8181818181818177E-2</v>
      </c>
      <c r="E13" s="14">
        <v>0.1111111111111111</v>
      </c>
      <c r="F13" s="14">
        <v>0.21428571428571427</v>
      </c>
      <c r="G13" s="14">
        <v>6.5573770491803282E-2</v>
      </c>
      <c r="H13" s="14"/>
      <c r="I13" s="14">
        <v>0.13114754098360656</v>
      </c>
      <c r="J13" s="14">
        <v>6.5573770491803282E-2</v>
      </c>
      <c r="K13" s="14"/>
      <c r="L13" s="14">
        <v>0.11965811965811966</v>
      </c>
      <c r="M13" s="14">
        <v>7.874015748031496E-2</v>
      </c>
      <c r="N13" s="14"/>
      <c r="O13" s="14">
        <v>0.10476190476190476</v>
      </c>
      <c r="P13" s="14">
        <v>9.5890410958904104E-2</v>
      </c>
      <c r="Q13" s="14">
        <v>9.2307692307692313E-2</v>
      </c>
    </row>
    <row r="14" spans="2:17" x14ac:dyDescent="0.2">
      <c r="B14" s="15">
        <v>6</v>
      </c>
      <c r="C14" s="14">
        <v>0.10245901639344263</v>
      </c>
      <c r="D14" s="14">
        <v>9.0909090909090912E-2</v>
      </c>
      <c r="E14" s="14">
        <v>0.16666666666666666</v>
      </c>
      <c r="F14" s="14">
        <v>0.16666666666666666</v>
      </c>
      <c r="G14" s="14">
        <v>6.5573770491803282E-2</v>
      </c>
      <c r="H14" s="14"/>
      <c r="I14" s="14">
        <v>0.13934426229508196</v>
      </c>
      <c r="J14" s="14">
        <v>6.5573770491803282E-2</v>
      </c>
      <c r="K14" s="14"/>
      <c r="L14" s="14">
        <v>8.5470085470085472E-2</v>
      </c>
      <c r="M14" s="14">
        <v>0.11811023622047244</v>
      </c>
      <c r="N14" s="14"/>
      <c r="O14" s="14">
        <v>7.6190476190476197E-2</v>
      </c>
      <c r="P14" s="14">
        <v>9.5890410958904104E-2</v>
      </c>
      <c r="Q14" s="14">
        <v>0.15384615384615385</v>
      </c>
    </row>
    <row r="15" spans="2:17" x14ac:dyDescent="0.2">
      <c r="B15" s="15">
        <v>7</v>
      </c>
      <c r="C15" s="14">
        <v>0.18442622950819673</v>
      </c>
      <c r="D15" s="14">
        <v>0.13636363636363635</v>
      </c>
      <c r="E15" s="14">
        <v>0.19444444444444445</v>
      </c>
      <c r="F15" s="14">
        <v>0.23809523809523808</v>
      </c>
      <c r="G15" s="14">
        <v>0.18032786885245902</v>
      </c>
      <c r="H15" s="14"/>
      <c r="I15" s="14">
        <v>0.18852459016393441</v>
      </c>
      <c r="J15" s="14">
        <v>0.18032786885245902</v>
      </c>
      <c r="K15" s="14"/>
      <c r="L15" s="14">
        <v>0.14529914529914531</v>
      </c>
      <c r="M15" s="14">
        <v>0.22047244094488189</v>
      </c>
      <c r="N15" s="14"/>
      <c r="O15" s="14">
        <v>0.19047619047619047</v>
      </c>
      <c r="P15" s="14">
        <v>0.17808219178082191</v>
      </c>
      <c r="Q15" s="14">
        <v>0.18461538461538463</v>
      </c>
    </row>
    <row r="16" spans="2:17" x14ac:dyDescent="0.2">
      <c r="B16" s="15">
        <v>8</v>
      </c>
      <c r="C16" s="14">
        <v>0.19262295081967212</v>
      </c>
      <c r="D16" s="14">
        <v>0.20454545454545456</v>
      </c>
      <c r="E16" s="14">
        <v>0.16666666666666666</v>
      </c>
      <c r="F16" s="14">
        <v>4.7619047619047616E-2</v>
      </c>
      <c r="G16" s="14">
        <v>0.24590163934426229</v>
      </c>
      <c r="H16" s="14"/>
      <c r="I16" s="14">
        <v>0.13934426229508196</v>
      </c>
      <c r="J16" s="14">
        <v>0.24590163934426229</v>
      </c>
      <c r="K16" s="14"/>
      <c r="L16" s="14">
        <v>0.18803418803418803</v>
      </c>
      <c r="M16" s="14">
        <v>0.19685039370078741</v>
      </c>
      <c r="N16" s="14"/>
      <c r="O16" s="14">
        <v>0.23809523809523808</v>
      </c>
      <c r="P16" s="14">
        <v>0.17808219178082191</v>
      </c>
      <c r="Q16" s="14">
        <v>0.13846153846153847</v>
      </c>
    </row>
    <row r="17" spans="2:17" x14ac:dyDescent="0.2">
      <c r="B17" s="15">
        <v>9</v>
      </c>
      <c r="C17" s="14">
        <v>0.12295081967213115</v>
      </c>
      <c r="D17" s="14">
        <v>2.2727272727272728E-2</v>
      </c>
      <c r="E17" s="14">
        <v>8.3333333333333329E-2</v>
      </c>
      <c r="F17" s="14">
        <v>0.11904761904761904</v>
      </c>
      <c r="G17" s="14">
        <v>0.1721311475409836</v>
      </c>
      <c r="H17" s="14"/>
      <c r="I17" s="14">
        <v>7.3770491803278687E-2</v>
      </c>
      <c r="J17" s="14">
        <v>0.1721311475409836</v>
      </c>
      <c r="K17" s="14"/>
      <c r="L17" s="14">
        <v>0.13675213675213677</v>
      </c>
      <c r="M17" s="14">
        <v>0.11023622047244094</v>
      </c>
      <c r="N17" s="14"/>
      <c r="O17" s="14">
        <v>0.10476190476190476</v>
      </c>
      <c r="P17" s="14">
        <v>0.1095890410958904</v>
      </c>
      <c r="Q17" s="14">
        <v>0.16923076923076924</v>
      </c>
    </row>
    <row r="18" spans="2:17" ht="16" x14ac:dyDescent="0.2">
      <c r="B18" s="15" t="s">
        <v>264</v>
      </c>
      <c r="C18" s="14">
        <v>0.11065573770491803</v>
      </c>
      <c r="D18" s="14">
        <v>9.0909090909090912E-2</v>
      </c>
      <c r="E18" s="14">
        <v>5.5555555555555552E-2</v>
      </c>
      <c r="F18" s="14">
        <v>0.11904761904761904</v>
      </c>
      <c r="G18" s="14">
        <v>0.13114754098360656</v>
      </c>
      <c r="H18" s="14"/>
      <c r="I18" s="14">
        <v>9.0163934426229511E-2</v>
      </c>
      <c r="J18" s="14">
        <v>0.13114754098360656</v>
      </c>
      <c r="K18" s="14"/>
      <c r="L18" s="14">
        <v>0.1111111111111111</v>
      </c>
      <c r="M18" s="14">
        <v>0.11023622047244094</v>
      </c>
      <c r="N18" s="14"/>
      <c r="O18" s="14">
        <v>0.13333333333333333</v>
      </c>
      <c r="P18" s="14">
        <v>0.12328767123287671</v>
      </c>
      <c r="Q18" s="14">
        <v>6.1538461538461542E-2</v>
      </c>
    </row>
    <row r="19" spans="2:17" ht="16" x14ac:dyDescent="0.2">
      <c r="B19" s="15" t="s">
        <v>257</v>
      </c>
      <c r="C19" s="16">
        <v>6.5573770491803282E-2</v>
      </c>
      <c r="D19" s="16">
        <v>0.18181818181818182</v>
      </c>
      <c r="E19" s="16">
        <v>8.3333333333333329E-2</v>
      </c>
      <c r="F19" s="16">
        <v>2.3809523809523808E-2</v>
      </c>
      <c r="G19" s="16">
        <v>3.2786885245901641E-2</v>
      </c>
      <c r="H19" s="16"/>
      <c r="I19" s="16">
        <v>9.8360655737704916E-2</v>
      </c>
      <c r="J19" s="16">
        <v>3.2786885245901641E-2</v>
      </c>
      <c r="K19" s="16"/>
      <c r="L19" s="16">
        <v>8.5470085470085472E-2</v>
      </c>
      <c r="M19" s="16">
        <v>4.7244094488188976E-2</v>
      </c>
      <c r="N19" s="16"/>
      <c r="O19" s="16">
        <v>5.7142857142857141E-2</v>
      </c>
      <c r="P19" s="16">
        <v>8.2191780821917804E-2</v>
      </c>
      <c r="Q19" s="16">
        <v>6.1538461538461542E-2</v>
      </c>
    </row>
    <row r="20" spans="2:17" ht="16" x14ac:dyDescent="0.2">
      <c r="B20" s="23" t="s">
        <v>274</v>
      </c>
      <c r="C20" s="24">
        <v>0.12295081967213115</v>
      </c>
      <c r="D20" s="24">
        <v>0.20454545454545456</v>
      </c>
      <c r="E20" s="24">
        <v>0.1388888888888889</v>
      </c>
      <c r="F20" s="24">
        <v>7.1428571428571425E-2</v>
      </c>
      <c r="G20" s="24">
        <v>0.10655737704918032</v>
      </c>
      <c r="H20" s="24"/>
      <c r="I20" s="24">
        <v>0.13934426229508198</v>
      </c>
      <c r="J20" s="24">
        <v>0.10655737704918032</v>
      </c>
      <c r="K20" s="24"/>
      <c r="L20" s="24">
        <v>0.12820512820512819</v>
      </c>
      <c r="M20" s="24">
        <v>0.11811023622047244</v>
      </c>
      <c r="N20" s="24"/>
      <c r="O20" s="24">
        <v>9.5238095238095247E-2</v>
      </c>
      <c r="P20" s="24">
        <v>0.13698630136986301</v>
      </c>
      <c r="Q20" s="24">
        <v>0.13846153846153847</v>
      </c>
    </row>
    <row r="21" spans="2:17" ht="16" x14ac:dyDescent="0.2">
      <c r="B21" s="22" t="s">
        <v>273</v>
      </c>
      <c r="C21" s="25">
        <v>0.71311475409836056</v>
      </c>
      <c r="D21" s="25">
        <v>0.54545454545454541</v>
      </c>
      <c r="E21" s="25">
        <v>0.66666666666666674</v>
      </c>
      <c r="F21" s="25">
        <v>0.69047619047619047</v>
      </c>
      <c r="G21" s="25">
        <v>0.79508196721311475</v>
      </c>
      <c r="H21" s="25"/>
      <c r="I21" s="25">
        <v>0.63114754098360648</v>
      </c>
      <c r="J21" s="25">
        <v>0.79508196721311475</v>
      </c>
      <c r="K21" s="25"/>
      <c r="L21" s="25">
        <v>0.66666666666666674</v>
      </c>
      <c r="M21" s="25">
        <v>0.75590551181102372</v>
      </c>
      <c r="N21" s="25"/>
      <c r="O21" s="25">
        <v>0.74285714285714277</v>
      </c>
      <c r="P21" s="25">
        <v>0.68493150684931514</v>
      </c>
      <c r="Q21" s="25">
        <v>0.70769230769230773</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6F08-8412-4439-A890-9BA43A456FE0}">
  <dimension ref="B2:Q26"/>
  <sheetViews>
    <sheetView showGridLines="0" workbookViewId="0">
      <pane xSplit="2" topLeftCell="C1" activePane="topRight" state="frozen"/>
      <selection pane="topRight" activeCell="B4" sqref="B4"/>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270</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4.0816326530612249E-3</v>
      </c>
      <c r="D8" s="14">
        <v>0</v>
      </c>
      <c r="E8" s="14">
        <v>0</v>
      </c>
      <c r="F8" s="14">
        <v>0</v>
      </c>
      <c r="G8" s="14">
        <v>8.130081300813009E-3</v>
      </c>
      <c r="H8" s="14"/>
      <c r="I8" s="14">
        <v>0</v>
      </c>
      <c r="J8" s="14">
        <v>8.130081300813009E-3</v>
      </c>
      <c r="K8" s="14"/>
      <c r="L8" s="14">
        <v>8.3333333333333332E-3</v>
      </c>
      <c r="M8" s="14">
        <v>0</v>
      </c>
      <c r="N8" s="14"/>
      <c r="O8" s="14">
        <v>9.8039215686274508E-3</v>
      </c>
      <c r="P8" s="14">
        <v>0</v>
      </c>
      <c r="Q8" s="14">
        <v>0</v>
      </c>
    </row>
    <row r="9" spans="2:17" x14ac:dyDescent="0.2">
      <c r="B9" s="15">
        <v>1</v>
      </c>
      <c r="C9" s="14">
        <v>2.0408163265306121E-2</v>
      </c>
      <c r="D9" s="14">
        <v>6.8181818181818177E-2</v>
      </c>
      <c r="E9" s="14">
        <v>0</v>
      </c>
      <c r="F9" s="14">
        <v>2.2727272727272728E-2</v>
      </c>
      <c r="G9" s="14">
        <v>8.130081300813009E-3</v>
      </c>
      <c r="H9" s="14"/>
      <c r="I9" s="14">
        <v>3.2786885245901641E-2</v>
      </c>
      <c r="J9" s="14">
        <v>8.130081300813009E-3</v>
      </c>
      <c r="K9" s="14"/>
      <c r="L9" s="14">
        <v>2.5000000000000001E-2</v>
      </c>
      <c r="M9" s="14">
        <v>1.6E-2</v>
      </c>
      <c r="N9" s="14"/>
      <c r="O9" s="14">
        <v>2.9411764705882353E-2</v>
      </c>
      <c r="P9" s="14">
        <v>1.3333333333333334E-2</v>
      </c>
      <c r="Q9" s="14">
        <v>1.4925373134328358E-2</v>
      </c>
    </row>
    <row r="10" spans="2:17" x14ac:dyDescent="0.2">
      <c r="B10" s="15">
        <v>2</v>
      </c>
      <c r="C10" s="14">
        <v>2.0408163265306121E-2</v>
      </c>
      <c r="D10" s="14">
        <v>0</v>
      </c>
      <c r="E10" s="14">
        <v>0</v>
      </c>
      <c r="F10" s="14">
        <v>6.8181818181818177E-2</v>
      </c>
      <c r="G10" s="14">
        <v>1.6260162601626018E-2</v>
      </c>
      <c r="H10" s="14"/>
      <c r="I10" s="14">
        <v>2.4590163934426229E-2</v>
      </c>
      <c r="J10" s="14">
        <v>1.6260162601626018E-2</v>
      </c>
      <c r="K10" s="14"/>
      <c r="L10" s="14">
        <v>1.6666666666666666E-2</v>
      </c>
      <c r="M10" s="14">
        <v>2.4E-2</v>
      </c>
      <c r="N10" s="14"/>
      <c r="O10" s="14">
        <v>1.9607843137254902E-2</v>
      </c>
      <c r="P10" s="14">
        <v>0.04</v>
      </c>
      <c r="Q10" s="14">
        <v>0</v>
      </c>
    </row>
    <row r="11" spans="2:17" x14ac:dyDescent="0.2">
      <c r="B11" s="15">
        <v>3</v>
      </c>
      <c r="C11" s="14">
        <v>3.2653061224489799E-2</v>
      </c>
      <c r="D11" s="14">
        <v>0.13636363636363635</v>
      </c>
      <c r="E11" s="14">
        <v>2.9411764705882353E-2</v>
      </c>
      <c r="F11" s="14">
        <v>0</v>
      </c>
      <c r="G11" s="14">
        <v>8.130081300813009E-3</v>
      </c>
      <c r="H11" s="14"/>
      <c r="I11" s="14">
        <v>5.737704918032787E-2</v>
      </c>
      <c r="J11" s="14">
        <v>8.130081300813009E-3</v>
      </c>
      <c r="K11" s="14"/>
      <c r="L11" s="14">
        <v>3.3333333333333333E-2</v>
      </c>
      <c r="M11" s="14">
        <v>3.2000000000000001E-2</v>
      </c>
      <c r="N11" s="14"/>
      <c r="O11" s="14">
        <v>1.9607843137254902E-2</v>
      </c>
      <c r="P11" s="14">
        <v>1.3333333333333334E-2</v>
      </c>
      <c r="Q11" s="14">
        <v>7.4626865671641784E-2</v>
      </c>
    </row>
    <row r="12" spans="2:17" x14ac:dyDescent="0.2">
      <c r="B12" s="15">
        <v>4</v>
      </c>
      <c r="C12" s="14">
        <v>4.4897959183673466E-2</v>
      </c>
      <c r="D12" s="14">
        <v>4.5454545454545456E-2</v>
      </c>
      <c r="E12" s="14">
        <v>0</v>
      </c>
      <c r="F12" s="14">
        <v>4.5454545454545456E-2</v>
      </c>
      <c r="G12" s="14">
        <v>5.6910569105691054E-2</v>
      </c>
      <c r="H12" s="14"/>
      <c r="I12" s="14">
        <v>3.2786885245901641E-2</v>
      </c>
      <c r="J12" s="14">
        <v>5.6910569105691054E-2</v>
      </c>
      <c r="K12" s="14"/>
      <c r="L12" s="14">
        <v>0.05</v>
      </c>
      <c r="M12" s="14">
        <v>0.04</v>
      </c>
      <c r="N12" s="14"/>
      <c r="O12" s="14">
        <v>6.8627450980392163E-2</v>
      </c>
      <c r="P12" s="14">
        <v>2.6666666666666668E-2</v>
      </c>
      <c r="Q12" s="14">
        <v>2.9850746268656716E-2</v>
      </c>
    </row>
    <row r="13" spans="2:17" x14ac:dyDescent="0.2">
      <c r="B13" s="15">
        <v>5</v>
      </c>
      <c r="C13" s="14">
        <v>8.5714285714285715E-2</v>
      </c>
      <c r="D13" s="14">
        <v>6.8181818181818177E-2</v>
      </c>
      <c r="E13" s="14">
        <v>0.17647058823529413</v>
      </c>
      <c r="F13" s="14">
        <v>0.11363636363636363</v>
      </c>
      <c r="G13" s="14">
        <v>5.6910569105691054E-2</v>
      </c>
      <c r="H13" s="14"/>
      <c r="I13" s="14">
        <v>0.11475409836065574</v>
      </c>
      <c r="J13" s="14">
        <v>5.6910569105691054E-2</v>
      </c>
      <c r="K13" s="14"/>
      <c r="L13" s="14">
        <v>7.4999999999999997E-2</v>
      </c>
      <c r="M13" s="14">
        <v>9.6000000000000002E-2</v>
      </c>
      <c r="N13" s="14"/>
      <c r="O13" s="14">
        <v>5.8823529411764705E-2</v>
      </c>
      <c r="P13" s="14">
        <v>0.12</v>
      </c>
      <c r="Q13" s="14">
        <v>8.9552238805970144E-2</v>
      </c>
    </row>
    <row r="14" spans="2:17" x14ac:dyDescent="0.2">
      <c r="B14" s="15">
        <v>6</v>
      </c>
      <c r="C14" s="14">
        <v>0.11836734693877551</v>
      </c>
      <c r="D14" s="14">
        <v>0.15909090909090909</v>
      </c>
      <c r="E14" s="14">
        <v>0.11764705882352941</v>
      </c>
      <c r="F14" s="14">
        <v>0.11363636363636363</v>
      </c>
      <c r="G14" s="14">
        <v>0.10569105691056911</v>
      </c>
      <c r="H14" s="14"/>
      <c r="I14" s="14">
        <v>0.13114754098360656</v>
      </c>
      <c r="J14" s="14">
        <v>0.10569105691056911</v>
      </c>
      <c r="K14" s="14"/>
      <c r="L14" s="14">
        <v>0.14166666666666666</v>
      </c>
      <c r="M14" s="14">
        <v>9.6000000000000002E-2</v>
      </c>
      <c r="N14" s="14"/>
      <c r="O14" s="14">
        <v>9.8039215686274508E-2</v>
      </c>
      <c r="P14" s="14">
        <v>0.16</v>
      </c>
      <c r="Q14" s="14">
        <v>0.1044776119402985</v>
      </c>
    </row>
    <row r="15" spans="2:17" x14ac:dyDescent="0.2">
      <c r="B15" s="15">
        <v>7</v>
      </c>
      <c r="C15" s="14">
        <v>0.14693877551020409</v>
      </c>
      <c r="D15" s="14">
        <v>0.11363636363636363</v>
      </c>
      <c r="E15" s="14">
        <v>0.20588235294117646</v>
      </c>
      <c r="F15" s="14">
        <v>0.13636363636363635</v>
      </c>
      <c r="G15" s="14">
        <v>0.14634146341463414</v>
      </c>
      <c r="H15" s="14"/>
      <c r="I15" s="14">
        <v>0.14754098360655737</v>
      </c>
      <c r="J15" s="14">
        <v>0.14634146341463414</v>
      </c>
      <c r="K15" s="14"/>
      <c r="L15" s="14">
        <v>0.14166666666666666</v>
      </c>
      <c r="M15" s="14">
        <v>0.152</v>
      </c>
      <c r="N15" s="14"/>
      <c r="O15" s="14">
        <v>0.14705882352941177</v>
      </c>
      <c r="P15" s="14">
        <v>0.12</v>
      </c>
      <c r="Q15" s="14">
        <v>0.16417910447761194</v>
      </c>
    </row>
    <row r="16" spans="2:17" x14ac:dyDescent="0.2">
      <c r="B16" s="15">
        <v>8</v>
      </c>
      <c r="C16" s="14">
        <v>0.22040816326530613</v>
      </c>
      <c r="D16" s="14">
        <v>0.15909090909090909</v>
      </c>
      <c r="E16" s="14">
        <v>0.14705882352941177</v>
      </c>
      <c r="F16" s="14">
        <v>0.25</v>
      </c>
      <c r="G16" s="14">
        <v>0.25203252032520324</v>
      </c>
      <c r="H16" s="14"/>
      <c r="I16" s="14">
        <v>0.18852459016393441</v>
      </c>
      <c r="J16" s="14">
        <v>0.25203252032520324</v>
      </c>
      <c r="K16" s="14"/>
      <c r="L16" s="14">
        <v>0.18333333333333332</v>
      </c>
      <c r="M16" s="14">
        <v>0.25600000000000001</v>
      </c>
      <c r="N16" s="14"/>
      <c r="O16" s="14">
        <v>0.23529411764705882</v>
      </c>
      <c r="P16" s="14">
        <v>0.2</v>
      </c>
      <c r="Q16" s="14">
        <v>0.22388059701492538</v>
      </c>
    </row>
    <row r="17" spans="2:17" x14ac:dyDescent="0.2">
      <c r="B17" s="15">
        <v>9</v>
      </c>
      <c r="C17" s="14">
        <v>0.1306122448979592</v>
      </c>
      <c r="D17" s="14">
        <v>4.5454545454545456E-2</v>
      </c>
      <c r="E17" s="14">
        <v>0.23529411764705882</v>
      </c>
      <c r="F17" s="14">
        <v>0.11363636363636363</v>
      </c>
      <c r="G17" s="14">
        <v>0.13821138211382114</v>
      </c>
      <c r="H17" s="14"/>
      <c r="I17" s="14">
        <v>0.12295081967213115</v>
      </c>
      <c r="J17" s="14">
        <v>0.13821138211382114</v>
      </c>
      <c r="K17" s="14"/>
      <c r="L17" s="14">
        <v>0.15833333333333333</v>
      </c>
      <c r="M17" s="14">
        <v>0.104</v>
      </c>
      <c r="N17" s="14"/>
      <c r="O17" s="14">
        <v>0.14705882352941177</v>
      </c>
      <c r="P17" s="14">
        <v>0.08</v>
      </c>
      <c r="Q17" s="14">
        <v>0.16417910447761194</v>
      </c>
    </row>
    <row r="18" spans="2:17" ht="16" x14ac:dyDescent="0.2">
      <c r="B18" s="15" t="s">
        <v>264</v>
      </c>
      <c r="C18" s="14">
        <v>0.15918367346938775</v>
      </c>
      <c r="D18" s="14">
        <v>0.15909090909090909</v>
      </c>
      <c r="E18" s="14">
        <v>8.8235294117647065E-2</v>
      </c>
      <c r="F18" s="14">
        <v>0.11363636363636363</v>
      </c>
      <c r="G18" s="14">
        <v>0.1951219512195122</v>
      </c>
      <c r="H18" s="14"/>
      <c r="I18" s="14">
        <v>0.12295081967213115</v>
      </c>
      <c r="J18" s="14">
        <v>0.1951219512195122</v>
      </c>
      <c r="K18" s="14"/>
      <c r="L18" s="14">
        <v>0.15</v>
      </c>
      <c r="M18" s="14">
        <v>0.16800000000000001</v>
      </c>
      <c r="N18" s="14"/>
      <c r="O18" s="14">
        <v>0.15686274509803921</v>
      </c>
      <c r="P18" s="14">
        <v>0.2</v>
      </c>
      <c r="Q18" s="14">
        <v>0.11940298507462686</v>
      </c>
    </row>
    <row r="19" spans="2:17" ht="16" x14ac:dyDescent="0.2">
      <c r="B19" s="15" t="s">
        <v>257</v>
      </c>
      <c r="C19" s="16">
        <v>1.6326530612244899E-2</v>
      </c>
      <c r="D19" s="16">
        <v>4.5454545454545456E-2</v>
      </c>
      <c r="E19" s="16">
        <v>0</v>
      </c>
      <c r="F19" s="16">
        <v>2.2727272727272728E-2</v>
      </c>
      <c r="G19" s="16">
        <v>8.130081300813009E-3</v>
      </c>
      <c r="H19" s="16"/>
      <c r="I19" s="16">
        <v>2.4590163934426229E-2</v>
      </c>
      <c r="J19" s="16">
        <v>8.130081300813009E-3</v>
      </c>
      <c r="K19" s="16"/>
      <c r="L19" s="16">
        <v>1.6666666666666666E-2</v>
      </c>
      <c r="M19" s="16">
        <v>1.6E-2</v>
      </c>
      <c r="N19" s="16"/>
      <c r="O19" s="16">
        <v>9.8039215686274508E-3</v>
      </c>
      <c r="P19" s="16">
        <v>2.6666666666666668E-2</v>
      </c>
      <c r="Q19" s="16">
        <v>1.4925373134328358E-2</v>
      </c>
    </row>
    <row r="20" spans="2:17" ht="16" x14ac:dyDescent="0.2">
      <c r="B20" s="23" t="s">
        <v>274</v>
      </c>
      <c r="C20" s="24">
        <v>0.12244897959183673</v>
      </c>
      <c r="D20" s="24">
        <v>0.25</v>
      </c>
      <c r="E20" s="24">
        <v>2.9411764705882353E-2</v>
      </c>
      <c r="F20" s="24">
        <v>0.13636363636363635</v>
      </c>
      <c r="G20" s="24">
        <v>9.7560975609756101E-2</v>
      </c>
      <c r="H20" s="24"/>
      <c r="I20" s="24">
        <v>0.14754098360655737</v>
      </c>
      <c r="J20" s="24">
        <v>9.7560975609756101E-2</v>
      </c>
      <c r="K20" s="24"/>
      <c r="L20" s="24">
        <v>0.13333333333333336</v>
      </c>
      <c r="M20" s="24">
        <v>0.11200000000000002</v>
      </c>
      <c r="N20" s="24"/>
      <c r="O20" s="24">
        <v>0.14705882352941177</v>
      </c>
      <c r="P20" s="24">
        <v>9.3333333333333338E-2</v>
      </c>
      <c r="Q20" s="24">
        <v>0.11940298507462686</v>
      </c>
    </row>
    <row r="21" spans="2:17" ht="16" x14ac:dyDescent="0.2">
      <c r="B21" s="22" t="s">
        <v>273</v>
      </c>
      <c r="C21" s="25">
        <v>0.77551020408163274</v>
      </c>
      <c r="D21" s="25">
        <v>0.63636363636363635</v>
      </c>
      <c r="E21" s="25">
        <v>0.79411764705882348</v>
      </c>
      <c r="F21" s="25">
        <v>0.72727272727272729</v>
      </c>
      <c r="G21" s="25">
        <v>0.83739837398373984</v>
      </c>
      <c r="H21" s="25"/>
      <c r="I21" s="25">
        <v>0.71311475409836067</v>
      </c>
      <c r="J21" s="25">
        <v>0.83739837398373984</v>
      </c>
      <c r="K21" s="25"/>
      <c r="L21" s="25">
        <v>0.77500000000000002</v>
      </c>
      <c r="M21" s="25">
        <v>0.77600000000000002</v>
      </c>
      <c r="N21" s="25"/>
      <c r="O21" s="25">
        <v>0.78431372549019607</v>
      </c>
      <c r="P21" s="25">
        <v>0.76</v>
      </c>
      <c r="Q21" s="25">
        <v>0.77611940298507465</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936B-B90F-411D-8F29-6DC92A60D4CD}">
  <dimension ref="B2:Q26"/>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271</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8.2987551867219917E-3</v>
      </c>
      <c r="D8" s="14">
        <v>2.2727272727272728E-2</v>
      </c>
      <c r="E8" s="14">
        <v>0</v>
      </c>
      <c r="F8" s="14">
        <v>0</v>
      </c>
      <c r="G8" s="14">
        <v>8.1967213114754103E-3</v>
      </c>
      <c r="H8" s="14"/>
      <c r="I8" s="14">
        <v>8.4033613445378148E-3</v>
      </c>
      <c r="J8" s="14">
        <v>8.1967213114754103E-3</v>
      </c>
      <c r="K8" s="14"/>
      <c r="L8" s="14">
        <v>1.7094017094017096E-2</v>
      </c>
      <c r="M8" s="14">
        <v>0</v>
      </c>
      <c r="N8" s="14"/>
      <c r="O8" s="14">
        <v>0.02</v>
      </c>
      <c r="P8" s="14">
        <v>0</v>
      </c>
      <c r="Q8" s="14">
        <v>0</v>
      </c>
    </row>
    <row r="9" spans="2:17" x14ac:dyDescent="0.2">
      <c r="B9" s="15">
        <v>1</v>
      </c>
      <c r="C9" s="14">
        <v>2.4896265560165973E-2</v>
      </c>
      <c r="D9" s="14">
        <v>9.0909090909090912E-2</v>
      </c>
      <c r="E9" s="14">
        <v>0</v>
      </c>
      <c r="F9" s="14">
        <v>0</v>
      </c>
      <c r="G9" s="14">
        <v>1.6393442622950821E-2</v>
      </c>
      <c r="H9" s="14"/>
      <c r="I9" s="14">
        <v>3.3613445378151259E-2</v>
      </c>
      <c r="J9" s="14">
        <v>1.6393442622950821E-2</v>
      </c>
      <c r="K9" s="14"/>
      <c r="L9" s="14">
        <v>3.4188034188034191E-2</v>
      </c>
      <c r="M9" s="14">
        <v>1.6129032258064516E-2</v>
      </c>
      <c r="N9" s="14"/>
      <c r="O9" s="14">
        <v>0.01</v>
      </c>
      <c r="P9" s="14">
        <v>2.7027027027027029E-2</v>
      </c>
      <c r="Q9" s="14">
        <v>4.5454545454545456E-2</v>
      </c>
    </row>
    <row r="10" spans="2:17" x14ac:dyDescent="0.2">
      <c r="B10" s="15">
        <v>2</v>
      </c>
      <c r="C10" s="14">
        <v>3.7344398340248962E-2</v>
      </c>
      <c r="D10" s="14">
        <v>4.5454545454545456E-2</v>
      </c>
      <c r="E10" s="14">
        <v>3.0303030303030304E-2</v>
      </c>
      <c r="F10" s="14">
        <v>0</v>
      </c>
      <c r="G10" s="14">
        <v>4.9180327868852458E-2</v>
      </c>
      <c r="H10" s="14"/>
      <c r="I10" s="14">
        <v>2.5210084033613446E-2</v>
      </c>
      <c r="J10" s="14">
        <v>4.9180327868852458E-2</v>
      </c>
      <c r="K10" s="14"/>
      <c r="L10" s="14">
        <v>4.2735042735042736E-2</v>
      </c>
      <c r="M10" s="14">
        <v>3.2258064516129031E-2</v>
      </c>
      <c r="N10" s="14"/>
      <c r="O10" s="14">
        <v>0.03</v>
      </c>
      <c r="P10" s="14">
        <v>0</v>
      </c>
      <c r="Q10" s="14">
        <v>7.575757575757576E-2</v>
      </c>
    </row>
    <row r="11" spans="2:17" x14ac:dyDescent="0.2">
      <c r="B11" s="15">
        <v>3</v>
      </c>
      <c r="C11" s="14">
        <v>7.0539419087136929E-2</v>
      </c>
      <c r="D11" s="14">
        <v>0.11363636363636363</v>
      </c>
      <c r="E11" s="14">
        <v>9.0909090909090912E-2</v>
      </c>
      <c r="F11" s="14">
        <v>9.5238095238095233E-2</v>
      </c>
      <c r="G11" s="14">
        <v>4.0983606557377046E-2</v>
      </c>
      <c r="H11" s="14"/>
      <c r="I11" s="14">
        <v>0.10084033613445378</v>
      </c>
      <c r="J11" s="14">
        <v>4.0983606557377046E-2</v>
      </c>
      <c r="K11" s="14"/>
      <c r="L11" s="14">
        <v>7.6923076923076927E-2</v>
      </c>
      <c r="M11" s="14">
        <v>6.4516129032258063E-2</v>
      </c>
      <c r="N11" s="14"/>
      <c r="O11" s="14">
        <v>0.06</v>
      </c>
      <c r="P11" s="14">
        <v>0.10810810810810811</v>
      </c>
      <c r="Q11" s="14">
        <v>4.5454545454545456E-2</v>
      </c>
    </row>
    <row r="12" spans="2:17" x14ac:dyDescent="0.2">
      <c r="B12" s="15">
        <v>4</v>
      </c>
      <c r="C12" s="14">
        <v>5.3941908713692949E-2</v>
      </c>
      <c r="D12" s="14">
        <v>6.8181818181818177E-2</v>
      </c>
      <c r="E12" s="14">
        <v>3.0303030303030304E-2</v>
      </c>
      <c r="F12" s="14">
        <v>0.11904761904761904</v>
      </c>
      <c r="G12" s="14">
        <v>3.2786885245901641E-2</v>
      </c>
      <c r="H12" s="14"/>
      <c r="I12" s="14">
        <v>7.5630252100840331E-2</v>
      </c>
      <c r="J12" s="14">
        <v>3.2786885245901641E-2</v>
      </c>
      <c r="K12" s="14"/>
      <c r="L12" s="14">
        <v>4.2735042735042736E-2</v>
      </c>
      <c r="M12" s="14">
        <v>6.4516129032258063E-2</v>
      </c>
      <c r="N12" s="14"/>
      <c r="O12" s="14">
        <v>7.0000000000000007E-2</v>
      </c>
      <c r="P12" s="14">
        <v>5.4054054054054057E-2</v>
      </c>
      <c r="Q12" s="14">
        <v>3.0303030303030304E-2</v>
      </c>
    </row>
    <row r="13" spans="2:17" x14ac:dyDescent="0.2">
      <c r="B13" s="15">
        <v>5</v>
      </c>
      <c r="C13" s="14">
        <v>0.12863070539419086</v>
      </c>
      <c r="D13" s="14">
        <v>9.0909090909090912E-2</v>
      </c>
      <c r="E13" s="14">
        <v>0.21212121212121213</v>
      </c>
      <c r="F13" s="14">
        <v>0.19047619047619047</v>
      </c>
      <c r="G13" s="14">
        <v>9.8360655737704916E-2</v>
      </c>
      <c r="H13" s="14"/>
      <c r="I13" s="14">
        <v>0.15966386554621848</v>
      </c>
      <c r="J13" s="14">
        <v>9.8360655737704916E-2</v>
      </c>
      <c r="K13" s="14"/>
      <c r="L13" s="14">
        <v>0.13675213675213677</v>
      </c>
      <c r="M13" s="14">
        <v>0.12096774193548387</v>
      </c>
      <c r="N13" s="14"/>
      <c r="O13" s="14">
        <v>0.13</v>
      </c>
      <c r="P13" s="14">
        <v>0.10810810810810811</v>
      </c>
      <c r="Q13" s="14">
        <v>0.15151515151515152</v>
      </c>
    </row>
    <row r="14" spans="2:17" x14ac:dyDescent="0.2">
      <c r="B14" s="15">
        <v>6</v>
      </c>
      <c r="C14" s="14">
        <v>0.12863070539419086</v>
      </c>
      <c r="D14" s="14">
        <v>9.0909090909090912E-2</v>
      </c>
      <c r="E14" s="14">
        <v>0.21212121212121213</v>
      </c>
      <c r="F14" s="14">
        <v>0.11904761904761904</v>
      </c>
      <c r="G14" s="14">
        <v>0.12295081967213115</v>
      </c>
      <c r="H14" s="14"/>
      <c r="I14" s="14">
        <v>0.13445378151260504</v>
      </c>
      <c r="J14" s="14">
        <v>0.12295081967213115</v>
      </c>
      <c r="K14" s="14"/>
      <c r="L14" s="14">
        <v>0.15384615384615385</v>
      </c>
      <c r="M14" s="14">
        <v>0.10483870967741936</v>
      </c>
      <c r="N14" s="14"/>
      <c r="O14" s="14">
        <v>0.14000000000000001</v>
      </c>
      <c r="P14" s="14">
        <v>0.14864864864864866</v>
      </c>
      <c r="Q14" s="14">
        <v>9.0909090909090912E-2</v>
      </c>
    </row>
    <row r="15" spans="2:17" x14ac:dyDescent="0.2">
      <c r="B15" s="15">
        <v>7</v>
      </c>
      <c r="C15" s="14">
        <v>0.12863070539419086</v>
      </c>
      <c r="D15" s="14">
        <v>0.11363636363636363</v>
      </c>
      <c r="E15" s="14">
        <v>0.18181818181818182</v>
      </c>
      <c r="F15" s="14">
        <v>0.14285714285714285</v>
      </c>
      <c r="G15" s="14">
        <v>0.11475409836065574</v>
      </c>
      <c r="H15" s="14"/>
      <c r="I15" s="14">
        <v>0.14285714285714285</v>
      </c>
      <c r="J15" s="14">
        <v>0.11475409836065574</v>
      </c>
      <c r="K15" s="14"/>
      <c r="L15" s="14">
        <v>0.12820512820512819</v>
      </c>
      <c r="M15" s="14">
        <v>0.12903225806451613</v>
      </c>
      <c r="N15" s="14"/>
      <c r="O15" s="14">
        <v>0.11</v>
      </c>
      <c r="P15" s="14">
        <v>0.13513513513513514</v>
      </c>
      <c r="Q15" s="14">
        <v>0.15151515151515152</v>
      </c>
    </row>
    <row r="16" spans="2:17" x14ac:dyDescent="0.2">
      <c r="B16" s="15">
        <v>8</v>
      </c>
      <c r="C16" s="14">
        <v>0.12033195020746888</v>
      </c>
      <c r="D16" s="14">
        <v>4.5454545454545456E-2</v>
      </c>
      <c r="E16" s="14">
        <v>6.0606060606060608E-2</v>
      </c>
      <c r="F16" s="14">
        <v>0.11904761904761904</v>
      </c>
      <c r="G16" s="14">
        <v>0.16393442622950818</v>
      </c>
      <c r="H16" s="14"/>
      <c r="I16" s="14">
        <v>7.5630252100840331E-2</v>
      </c>
      <c r="J16" s="14">
        <v>0.16393442622950818</v>
      </c>
      <c r="K16" s="14"/>
      <c r="L16" s="14">
        <v>0.1111111111111111</v>
      </c>
      <c r="M16" s="14">
        <v>0.12903225806451613</v>
      </c>
      <c r="N16" s="14"/>
      <c r="O16" s="14">
        <v>0.17</v>
      </c>
      <c r="P16" s="14">
        <v>8.1081081081081086E-2</v>
      </c>
      <c r="Q16" s="14">
        <v>9.0909090909090912E-2</v>
      </c>
    </row>
    <row r="17" spans="2:17" x14ac:dyDescent="0.2">
      <c r="B17" s="15">
        <v>9</v>
      </c>
      <c r="C17" s="14">
        <v>0.14937759336099585</v>
      </c>
      <c r="D17" s="14">
        <v>2.2727272727272728E-2</v>
      </c>
      <c r="E17" s="14">
        <v>9.0909090909090912E-2</v>
      </c>
      <c r="F17" s="14">
        <v>0.16666666666666666</v>
      </c>
      <c r="G17" s="14">
        <v>0.20491803278688525</v>
      </c>
      <c r="H17" s="14"/>
      <c r="I17" s="14">
        <v>9.2436974789915971E-2</v>
      </c>
      <c r="J17" s="14">
        <v>0.20491803278688525</v>
      </c>
      <c r="K17" s="14"/>
      <c r="L17" s="14">
        <v>0.14529914529914531</v>
      </c>
      <c r="M17" s="14">
        <v>0.15322580645161291</v>
      </c>
      <c r="N17" s="14"/>
      <c r="O17" s="14">
        <v>0.15</v>
      </c>
      <c r="P17" s="14">
        <v>0.13513513513513514</v>
      </c>
      <c r="Q17" s="14">
        <v>0.16666666666666666</v>
      </c>
    </row>
    <row r="18" spans="2:17" ht="16" x14ac:dyDescent="0.2">
      <c r="B18" s="15" t="s">
        <v>264</v>
      </c>
      <c r="C18" s="14">
        <v>7.8838174273858919E-2</v>
      </c>
      <c r="D18" s="14">
        <v>6.8181818181818177E-2</v>
      </c>
      <c r="E18" s="14">
        <v>3.0303030303030304E-2</v>
      </c>
      <c r="F18" s="14">
        <v>2.3809523809523808E-2</v>
      </c>
      <c r="G18" s="14">
        <v>0.11475409836065574</v>
      </c>
      <c r="H18" s="14"/>
      <c r="I18" s="14">
        <v>4.2016806722689079E-2</v>
      </c>
      <c r="J18" s="14">
        <v>0.11475409836065574</v>
      </c>
      <c r="K18" s="14"/>
      <c r="L18" s="14">
        <v>5.128205128205128E-2</v>
      </c>
      <c r="M18" s="14">
        <v>0.10483870967741936</v>
      </c>
      <c r="N18" s="14"/>
      <c r="O18" s="14">
        <v>0.08</v>
      </c>
      <c r="P18" s="14">
        <v>9.45945945945946E-2</v>
      </c>
      <c r="Q18" s="14">
        <v>6.0606060606060608E-2</v>
      </c>
    </row>
    <row r="19" spans="2:17" ht="16" x14ac:dyDescent="0.2">
      <c r="B19" s="15" t="s">
        <v>257</v>
      </c>
      <c r="C19" s="16">
        <v>7.0539419087136929E-2</v>
      </c>
      <c r="D19" s="16">
        <v>0.22727272727272727</v>
      </c>
      <c r="E19" s="16">
        <v>6.0606060606060608E-2</v>
      </c>
      <c r="F19" s="16">
        <v>2.3809523809523808E-2</v>
      </c>
      <c r="G19" s="16">
        <v>3.2786885245901641E-2</v>
      </c>
      <c r="H19" s="16"/>
      <c r="I19" s="16">
        <v>0.1092436974789916</v>
      </c>
      <c r="J19" s="16">
        <v>3.2786885245901641E-2</v>
      </c>
      <c r="K19" s="16"/>
      <c r="L19" s="16">
        <v>5.9829059829059832E-2</v>
      </c>
      <c r="M19" s="16">
        <v>8.0645161290322578E-2</v>
      </c>
      <c r="N19" s="16"/>
      <c r="O19" s="16">
        <v>0.03</v>
      </c>
      <c r="P19" s="16">
        <v>0.10810810810810811</v>
      </c>
      <c r="Q19" s="16">
        <v>9.0909090909090912E-2</v>
      </c>
    </row>
    <row r="20" spans="2:17" ht="16" x14ac:dyDescent="0.2">
      <c r="B20" s="23" t="s">
        <v>274</v>
      </c>
      <c r="C20" s="24">
        <v>0.19502074688796681</v>
      </c>
      <c r="D20" s="24">
        <v>0.34090909090909094</v>
      </c>
      <c r="E20" s="24">
        <v>0.15151515151515152</v>
      </c>
      <c r="F20" s="24">
        <v>0.21428571428571427</v>
      </c>
      <c r="G20" s="24">
        <v>0.14754098360655737</v>
      </c>
      <c r="H20" s="24"/>
      <c r="I20" s="24">
        <v>0.24369747899159666</v>
      </c>
      <c r="J20" s="24">
        <v>0.14754098360655737</v>
      </c>
      <c r="K20" s="24"/>
      <c r="L20" s="24">
        <v>0.21367521367521369</v>
      </c>
      <c r="M20" s="24">
        <v>0.17741935483870969</v>
      </c>
      <c r="N20" s="24"/>
      <c r="O20" s="24">
        <v>0.19</v>
      </c>
      <c r="P20" s="24">
        <v>0.1891891891891892</v>
      </c>
      <c r="Q20" s="24">
        <v>0.19696969696969699</v>
      </c>
    </row>
    <row r="21" spans="2:17" ht="16" x14ac:dyDescent="0.2">
      <c r="B21" s="22" t="s">
        <v>273</v>
      </c>
      <c r="C21" s="25">
        <v>0.60580912863070546</v>
      </c>
      <c r="D21" s="25">
        <v>0.34090909090909088</v>
      </c>
      <c r="E21" s="25">
        <v>0.57575757575757569</v>
      </c>
      <c r="F21" s="25">
        <v>0.5714285714285714</v>
      </c>
      <c r="G21" s="25">
        <v>0.72131147540983609</v>
      </c>
      <c r="H21" s="25"/>
      <c r="I21" s="25">
        <v>0.48739495798319332</v>
      </c>
      <c r="J21" s="25">
        <v>0.72131147540983609</v>
      </c>
      <c r="K21" s="25"/>
      <c r="L21" s="25">
        <v>0.58974358974358976</v>
      </c>
      <c r="M21" s="25">
        <v>0.62096774193548387</v>
      </c>
      <c r="N21" s="25"/>
      <c r="O21" s="25">
        <v>0.65</v>
      </c>
      <c r="P21" s="25">
        <v>0.59459459459459463</v>
      </c>
      <c r="Q21" s="25">
        <v>0.56060606060606055</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Q18"/>
  <sheetViews>
    <sheetView showGridLines="0" workbookViewId="0">
      <pane xSplit="2" topLeftCell="C1" activePane="topRight" state="frozen"/>
      <selection pane="topRight" activeCell="M26" sqref="M26"/>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62</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57</v>
      </c>
      <c r="C8" s="14">
        <v>1.97628458498024E-2</v>
      </c>
      <c r="D8" s="14">
        <v>2.2222222222222199E-2</v>
      </c>
      <c r="E8" s="14">
        <v>2.7027027027027001E-2</v>
      </c>
      <c r="F8" s="14">
        <v>0</v>
      </c>
      <c r="G8" s="14">
        <v>2.3809523809523801E-2</v>
      </c>
      <c r="H8" s="14"/>
      <c r="I8" s="14">
        <v>1.5748031496062999E-2</v>
      </c>
      <c r="J8" s="14">
        <v>2.3809523809523801E-2</v>
      </c>
      <c r="K8" s="14"/>
      <c r="L8" s="14">
        <v>8.1300813008130107E-3</v>
      </c>
      <c r="M8" s="14">
        <v>3.0769230769230799E-2</v>
      </c>
      <c r="N8" s="14"/>
      <c r="O8" s="14">
        <v>1.86915887850467E-2</v>
      </c>
      <c r="P8" s="14">
        <v>2.5641025641025599E-2</v>
      </c>
      <c r="Q8" s="14">
        <v>1.49253731343284E-2</v>
      </c>
    </row>
    <row r="9" spans="2:17" ht="16" x14ac:dyDescent="0.2">
      <c r="B9" s="15" t="s">
        <v>58</v>
      </c>
      <c r="C9" s="14">
        <v>0.19762845849802399</v>
      </c>
      <c r="D9" s="14">
        <v>0.28888888888888897</v>
      </c>
      <c r="E9" s="14">
        <v>0.135135135135135</v>
      </c>
      <c r="F9" s="14">
        <v>0.31111111111111101</v>
      </c>
      <c r="G9" s="14">
        <v>0.14285714285714299</v>
      </c>
      <c r="H9" s="14"/>
      <c r="I9" s="14">
        <v>0.25196850393700798</v>
      </c>
      <c r="J9" s="14">
        <v>0.14285714285714299</v>
      </c>
      <c r="K9" s="14"/>
      <c r="L9" s="14">
        <v>0.17886178861788599</v>
      </c>
      <c r="M9" s="14">
        <v>0.21538461538461501</v>
      </c>
      <c r="N9" s="14"/>
      <c r="O9" s="14">
        <v>0.21495327102803699</v>
      </c>
      <c r="P9" s="14">
        <v>0.230769230769231</v>
      </c>
      <c r="Q9" s="14">
        <v>0.119402985074627</v>
      </c>
    </row>
    <row r="10" spans="2:17" ht="16" x14ac:dyDescent="0.2">
      <c r="B10" s="15" t="s">
        <v>59</v>
      </c>
      <c r="C10" s="14">
        <v>0.375494071146245</v>
      </c>
      <c r="D10" s="14">
        <v>0.4</v>
      </c>
      <c r="E10" s="14">
        <v>0.59459459459459496</v>
      </c>
      <c r="F10" s="14">
        <v>0.31111111111111101</v>
      </c>
      <c r="G10" s="14">
        <v>0.32539682539682502</v>
      </c>
      <c r="H10" s="14"/>
      <c r="I10" s="14">
        <v>0.42519685039370098</v>
      </c>
      <c r="J10" s="14">
        <v>0.32539682539682502</v>
      </c>
      <c r="K10" s="14"/>
      <c r="L10" s="14">
        <v>0.439024390243902</v>
      </c>
      <c r="M10" s="14">
        <v>0.31538461538461499</v>
      </c>
      <c r="N10" s="14"/>
      <c r="O10" s="14">
        <v>0.37383177570093501</v>
      </c>
      <c r="P10" s="14">
        <v>0.39743589743589702</v>
      </c>
      <c r="Q10" s="14">
        <v>0.35820895522388102</v>
      </c>
    </row>
    <row r="11" spans="2:17" ht="16" x14ac:dyDescent="0.2">
      <c r="B11" s="15" t="s">
        <v>60</v>
      </c>
      <c r="C11" s="14">
        <v>0.21343873517786599</v>
      </c>
      <c r="D11" s="14">
        <v>0.133333333333333</v>
      </c>
      <c r="E11" s="14">
        <v>0.162162162162162</v>
      </c>
      <c r="F11" s="14">
        <v>0.155555555555556</v>
      </c>
      <c r="G11" s="14">
        <v>0.27777777777777801</v>
      </c>
      <c r="H11" s="14"/>
      <c r="I11" s="14">
        <v>0.14960629921259799</v>
      </c>
      <c r="J11" s="14">
        <v>0.27777777777777801</v>
      </c>
      <c r="K11" s="14"/>
      <c r="L11" s="14">
        <v>0.18699186991869901</v>
      </c>
      <c r="M11" s="14">
        <v>0.238461538461538</v>
      </c>
      <c r="N11" s="14"/>
      <c r="O11" s="14">
        <v>0.19626168224299101</v>
      </c>
      <c r="P11" s="14">
        <v>0.17948717948717899</v>
      </c>
      <c r="Q11" s="14">
        <v>0.28358208955223901</v>
      </c>
    </row>
    <row r="12" spans="2:17" ht="16" x14ac:dyDescent="0.2">
      <c r="B12" s="15" t="s">
        <v>61</v>
      </c>
      <c r="C12" s="14">
        <v>0.15019762845849799</v>
      </c>
      <c r="D12" s="14">
        <v>4.4444444444444398E-2</v>
      </c>
      <c r="E12" s="14">
        <v>5.4054054054054099E-2</v>
      </c>
      <c r="F12" s="14">
        <v>0.2</v>
      </c>
      <c r="G12" s="14">
        <v>0.19841269841269801</v>
      </c>
      <c r="H12" s="14"/>
      <c r="I12" s="14">
        <v>0.102362204724409</v>
      </c>
      <c r="J12" s="14">
        <v>0.19841269841269801</v>
      </c>
      <c r="K12" s="14"/>
      <c r="L12" s="14">
        <v>0.146341463414634</v>
      </c>
      <c r="M12" s="14">
        <v>0.15384615384615399</v>
      </c>
      <c r="N12" s="14"/>
      <c r="O12" s="14">
        <v>0.15887850467289699</v>
      </c>
      <c r="P12" s="14">
        <v>0.15384615384615399</v>
      </c>
      <c r="Q12" s="14">
        <v>0.134328358208955</v>
      </c>
    </row>
    <row r="13" spans="2:17" ht="16" x14ac:dyDescent="0.2">
      <c r="B13" s="15" t="s">
        <v>55</v>
      </c>
      <c r="C13" s="16">
        <v>4.3478260869565202E-2</v>
      </c>
      <c r="D13" s="16">
        <v>0.11111111111111099</v>
      </c>
      <c r="E13" s="16">
        <v>2.7027027027027001E-2</v>
      </c>
      <c r="F13" s="16">
        <v>2.2222222222222199E-2</v>
      </c>
      <c r="G13" s="16">
        <v>3.1746031746031703E-2</v>
      </c>
      <c r="H13" s="16"/>
      <c r="I13" s="16">
        <v>5.5118110236220499E-2</v>
      </c>
      <c r="J13" s="16">
        <v>3.1746031746031703E-2</v>
      </c>
      <c r="K13" s="16"/>
      <c r="L13" s="16">
        <v>4.0650406504064998E-2</v>
      </c>
      <c r="M13" s="16">
        <v>4.6153846153846198E-2</v>
      </c>
      <c r="N13" s="16"/>
      <c r="O13" s="16">
        <v>3.7383177570093497E-2</v>
      </c>
      <c r="P13" s="16">
        <v>1.2820512820512799E-2</v>
      </c>
      <c r="Q13" s="16">
        <v>8.9552238805970102E-2</v>
      </c>
    </row>
    <row r="14" spans="2:17" x14ac:dyDescent="0.2">
      <c r="B14" s="13"/>
    </row>
    <row r="15" spans="2:17" x14ac:dyDescent="0.2">
      <c r="B15" t="s">
        <v>50</v>
      </c>
    </row>
    <row r="16" spans="2:17" x14ac:dyDescent="0.2">
      <c r="B16" t="s">
        <v>51</v>
      </c>
    </row>
    <row r="18" spans="2:2" x14ac:dyDescent="0.2">
      <c r="B18"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E41"/>
  <sheetViews>
    <sheetView showGridLines="0" topLeftCell="A5" workbookViewId="0"/>
  </sheetViews>
  <sheetFormatPr baseColWidth="10" defaultColWidth="11.5" defaultRowHeight="15" x14ac:dyDescent="0.2"/>
  <cols>
    <col min="4" max="4" width="100.6640625" customWidth="1"/>
  </cols>
  <sheetData>
    <row r="2" spans="3:5" ht="40" customHeight="1" x14ac:dyDescent="0.2">
      <c r="D2" s="1" t="s">
        <v>11</v>
      </c>
    </row>
    <row r="6" spans="3:5" x14ac:dyDescent="0.2">
      <c r="D6" s="7" t="str">
        <f>HYPERLINK("#'Full Results'!A1", "Full Results")</f>
        <v>Full Results</v>
      </c>
    </row>
    <row r="8" spans="3:5" x14ac:dyDescent="0.2">
      <c r="D8" s="6" t="s">
        <v>12</v>
      </c>
      <c r="E8" s="6" t="s">
        <v>13</v>
      </c>
    </row>
    <row r="9" spans="3:5" x14ac:dyDescent="0.2">
      <c r="C9">
        <v>1</v>
      </c>
      <c r="D9" s="7" t="str">
        <f>HYPERLINK("#'Table 1'!A1", "How does your company engage with tech? Select all that apply")</f>
        <v>How does your company engage with tech? Select all that apply</v>
      </c>
      <c r="E9" t="s">
        <v>49</v>
      </c>
    </row>
    <row r="10" spans="3:5" x14ac:dyDescent="0.2">
      <c r="C10">
        <v>2</v>
      </c>
      <c r="D10" s="18" t="str">
        <f>HYPERLINK("#'Table 2'!A1", "Compared to the average business in your industry, would you say that your company is an early adopter of new technology?")</f>
        <v>Compared to the average business in your industry, would you say that your company is an early adopter of new technology?</v>
      </c>
      <c r="E10" t="s">
        <v>49</v>
      </c>
    </row>
    <row r="11" spans="3:5" x14ac:dyDescent="0.2">
      <c r="C11">
        <v>3</v>
      </c>
      <c r="D11" s="18" t="str">
        <f>HYPERLINK("#'Table 3'!A1", "Operating in the tech sector:Thinking about conducting business in the UK, how easy or difficult is it to carry out these aspects of your business?")</f>
        <v>Operating in the tech sector:Thinking about conducting business in the UK, how easy or difficult is it to carry out these aspects of your business?</v>
      </c>
      <c r="E11" t="s">
        <v>49</v>
      </c>
    </row>
    <row r="12" spans="3:5" x14ac:dyDescent="0.2">
      <c r="C12">
        <v>4</v>
      </c>
      <c r="D12" s="18" t="str">
        <f>HYPERLINK("#'Table 4'!A1", "Understanding and complying with regulation for tech companies:Thinking about conducting business in the UK, how easy or difficult is it to carry out these aspects of your business?")</f>
        <v>Understanding and complying with regulation for tech companies:Thinking about conducting business in the UK, how easy or difficult is it to carry out these aspects of your business?</v>
      </c>
      <c r="E12" t="s">
        <v>49</v>
      </c>
    </row>
    <row r="13" spans="3:5" x14ac:dyDescent="0.2">
      <c r="C13">
        <v>5</v>
      </c>
      <c r="D13" s="18" t="str">
        <f>HYPERLINK("#'Table 5'!A1", "Collaborating with other tech companies:Thinking about conducting business in the UK, how easy or difficult is it to carry out these aspects of your business?")</f>
        <v>Collaborating with other tech companies:Thinking about conducting business in the UK, how easy or difficult is it to carry out these aspects of your business?</v>
      </c>
      <c r="E13" t="s">
        <v>49</v>
      </c>
    </row>
    <row r="14" spans="3:5" x14ac:dyDescent="0.2">
      <c r="C14">
        <v>6</v>
      </c>
      <c r="D14" s="18" t="str">
        <f>HYPERLINK("#'Table 6'!A1", "Hiring general workforce:Thinking about conducting business in the UK, how easy or difficult is it to carry out these aspects of your business?")</f>
        <v>Hiring general workforce:Thinking about conducting business in the UK, how easy or difficult is it to carry out these aspects of your business?</v>
      </c>
      <c r="E14" t="s">
        <v>49</v>
      </c>
    </row>
    <row r="15" spans="3:5" x14ac:dyDescent="0.2">
      <c r="C15">
        <v>7</v>
      </c>
      <c r="D15" s="18" t="str">
        <f>HYPERLINK("#'Table 7'!A1", "Hiring talent with specific skill sets:Thinking about conducting business in the UK, how easy or difficult is it to carry out these aspects of your business?")</f>
        <v>Hiring talent with specific skill sets:Thinking about conducting business in the UK, how easy or difficult is it to carry out these aspects of your business?</v>
      </c>
      <c r="E15" t="s">
        <v>49</v>
      </c>
    </row>
    <row r="16" spans="3:5" x14ac:dyDescent="0.2">
      <c r="C16">
        <v>8</v>
      </c>
      <c r="D16" s="18" t="str">
        <f>HYPERLINK("#'Table 8'!A1", "Accessing government support:Thinking about conducting business in the UK, how easy or difficult is it to carry out these aspects of your business?")</f>
        <v>Accessing government support:Thinking about conducting business in the UK, how easy or difficult is it to carry out these aspects of your business?</v>
      </c>
      <c r="E16" t="s">
        <v>49</v>
      </c>
    </row>
    <row r="17" spans="3:5" x14ac:dyDescent="0.2">
      <c r="C17">
        <v>9</v>
      </c>
      <c r="D17" s="18" t="str">
        <f>HYPERLINK("#'Table 9'!A1", "Accessing digital infrastructure:Thinking about conducting business in the UK, how easy or difficult is it to carry out these aspects of your business?")</f>
        <v>Accessing digital infrastructure:Thinking about conducting business in the UK, how easy or difficult is it to carry out these aspects of your business?</v>
      </c>
      <c r="E17" t="s">
        <v>49</v>
      </c>
    </row>
    <row r="18" spans="3:5" x14ac:dyDescent="0.2">
      <c r="C18">
        <v>10</v>
      </c>
      <c r="D18" s="18" t="str">
        <f>HYPERLINK("#'Table 10'!A1", "Trading with countries in the EU:Thinking about conducting business in the UK, how easy or difficult is it to carry out these aspects of your business?")</f>
        <v>Trading with countries in the EU:Thinking about conducting business in the UK, how easy or difficult is it to carry out these aspects of your business?</v>
      </c>
      <c r="E18" t="s">
        <v>49</v>
      </c>
    </row>
    <row r="19" spans="3:5" x14ac:dyDescent="0.2">
      <c r="C19">
        <v>11</v>
      </c>
      <c r="D19" s="18" t="str">
        <f>HYPERLINK("#'Table 11'!A1", "Trading with other countries around the world:Thinking about conducting business in the UK, how easy or difficult is it to carry out these aspects of your business?")</f>
        <v>Trading with other countries around the world:Thinking about conducting business in the UK, how easy or difficult is it to carry out these aspects of your business?</v>
      </c>
      <c r="E19" t="s">
        <v>49</v>
      </c>
    </row>
    <row r="20" spans="3:5" x14ac:dyDescent="0.2">
      <c r="C20">
        <v>12</v>
      </c>
      <c r="D20" s="18" t="str">
        <f>HYPERLINK("#'Table 12'!A1", "Accessing finance and investment:Thinking about conducting business in the UK, how easy or difficult is it to carry out these aspects of your business?")</f>
        <v>Accessing finance and investment:Thinking about conducting business in the UK, how easy or difficult is it to carry out these aspects of your business?</v>
      </c>
      <c r="E20" t="s">
        <v>49</v>
      </c>
    </row>
    <row r="21" spans="3:5" x14ac:dyDescent="0.2">
      <c r="C21">
        <v>13</v>
      </c>
      <c r="D21" s="18" t="str">
        <f>HYPERLINK("#'Table 13'!A1", "Conducting research and development:Thinking about conducting business in the UK, how easy or difficult is it to carry out these aspects of your business?")</f>
        <v>Conducting research and development:Thinking about conducting business in the UK, how easy or difficult is it to carry out these aspects of your business?</v>
      </c>
      <c r="E21" t="s">
        <v>49</v>
      </c>
    </row>
    <row r="22" spans="3:5" x14ac:dyDescent="0.2">
      <c r="C22">
        <v>14</v>
      </c>
      <c r="D22" s="18" t="str">
        <f>HYPERLINK("#'Table 14'!A1", "Generally operating in the UK:Thinking about conducting business in the UK, how easy or difficult is it to carry out these aspects of your business?")</f>
        <v>Generally operating in the UK:Thinking about conducting business in the UK, how easy or difficult is it to carry out these aspects of your business?</v>
      </c>
      <c r="E22" t="s">
        <v>49</v>
      </c>
    </row>
    <row r="23" spans="3:5" x14ac:dyDescent="0.2">
      <c r="C23">
        <v>15</v>
      </c>
      <c r="D23" s="18" t="str">
        <f>HYPERLINK("#'Table 15'!A1", "Navigating the UK’s policy and/or regulatory landscape:Thinking about conducting business in the UK, how easy or difficult is it to carry out these aspects of your business?")</f>
        <v>Navigating the UK’s policy and/or regulatory landscape:Thinking about conducting business in the UK, how easy or difficult is it to carry out these aspects of your business?</v>
      </c>
      <c r="E23" t="s">
        <v>49</v>
      </c>
    </row>
    <row r="24" spans="3:5" x14ac:dyDescent="0.2">
      <c r="C24">
        <v>16</v>
      </c>
      <c r="D24" s="18" t="str">
        <f>HYPERLINK("#'Table 16'!A1", "Compared to operating in other countries in Europe or North America, how easy or difficult do you think it is to do business in the UK?")</f>
        <v>Compared to operating in other countries in Europe or North America, how easy or difficult do you think it is to do business in the UK?</v>
      </c>
      <c r="E24" t="s">
        <v>49</v>
      </c>
    </row>
    <row r="25" spans="3:5" x14ac:dyDescent="0.2">
      <c r="C25">
        <v>17</v>
      </c>
      <c r="D25" s="18" t="str">
        <f>HYPERLINK("#'Table 17'!A1", "Thinking about the ambitions you have for your business, which of these do you aim to do in the next 5 years?  Select up to three.")</f>
        <v>Thinking about the ambitions you have for your business, which of these do you aim to do in the next 5 years?  Select up to three.</v>
      </c>
      <c r="E25" t="s">
        <v>49</v>
      </c>
    </row>
    <row r="26" spans="3:5" x14ac:dyDescent="0.2">
      <c r="C26">
        <v>18</v>
      </c>
      <c r="D26" s="18" t="str">
        <f>HYPERLINK("#'Table 18'!A1", "What are the main barriers you currently face to achieving your ambitions as a business in Britain?  Select up to three")</f>
        <v>What are the main barriers you currently face to achieving your ambitions as a business in Britain?  Select up to three</v>
      </c>
      <c r="E26" t="s">
        <v>49</v>
      </c>
    </row>
    <row r="27" spans="3:5" x14ac:dyDescent="0.2">
      <c r="C27">
        <v>19</v>
      </c>
      <c r="D27" s="18" t="str">
        <f>HYPERLINK("#'Table 19'!A1", "What are the benefits of operating in the UK?  Select any which apply")</f>
        <v>What are the benefits of operating in the UK?  Select any which apply</v>
      </c>
      <c r="E27" t="s">
        <v>49</v>
      </c>
    </row>
    <row r="28" spans="3:5" x14ac:dyDescent="0.2">
      <c r="C28">
        <v>20</v>
      </c>
      <c r="D28" s="18" t="str">
        <f>HYPERLINK("#'Table 20'!A1", "Of those, which are the most important benefits of operating in the UK? Select up to two")</f>
        <v>Of those, which are the most important benefits of operating in the UK? Select up to two</v>
      </c>
      <c r="E28" t="s">
        <v>104</v>
      </c>
    </row>
    <row r="29" spans="3:5" x14ac:dyDescent="0.2">
      <c r="C29">
        <v>21</v>
      </c>
      <c r="D29" s="18" t="str">
        <f>HYPERLINK("#'Table 21'!A1", "Outside of London, which UK cities do you think support and facilitate doing business in the tech sector?  This can draw on your own personal experiences or your knowledge of the business environment in different places. Select all that apply.")</f>
        <v>Outside of London, which UK cities do you think support and facilitate doing business in the tech sector?  This can draw on your own personal experiences or your knowledge of the business environment in different places. Select all that apply.</v>
      </c>
      <c r="E29" t="s">
        <v>49</v>
      </c>
    </row>
    <row r="30" spans="3:5" x14ac:dyDescent="0.2">
      <c r="C30">
        <v>22</v>
      </c>
      <c r="D30" s="18" t="str">
        <f>HYPERLINK("#'Table 22'!A1", "What are the greatest weaknesses of operating in the UK?  Select any which apply")</f>
        <v>What are the greatest weaknesses of operating in the UK?  Select any which apply</v>
      </c>
      <c r="E30" t="s">
        <v>49</v>
      </c>
    </row>
    <row r="31" spans="3:5" x14ac:dyDescent="0.2">
      <c r="C31">
        <v>23</v>
      </c>
      <c r="D31" s="18" t="str">
        <f>HYPERLINK("#'Table 23'!A1", "Of those, which are the most important weaknesses of operating in the UK? Select up to two")</f>
        <v>Of those, which are the most important weaknesses of operating in the UK? Select up to two</v>
      </c>
      <c r="E31" t="s">
        <v>135</v>
      </c>
    </row>
    <row r="32" spans="3:5" x14ac:dyDescent="0.2">
      <c r="C32">
        <v>24</v>
      </c>
      <c r="D32" s="18" t="str">
        <f>HYPERLINK("#'Table 24'!A1", " How likely or unlikely is your business to expand into another market in the next 5 years?")</f>
        <v xml:space="preserve"> How likely or unlikely is your business to expand into another market in the next 5 years?</v>
      </c>
      <c r="E32" t="s">
        <v>49</v>
      </c>
    </row>
    <row r="33" spans="3:5" x14ac:dyDescent="0.2">
      <c r="C33">
        <v>25</v>
      </c>
      <c r="D33" s="18" t="str">
        <f>HYPERLINK("#'Table 25'!A1", "If you were to expand your business into another market, which regions would you consider? Select any which apply")</f>
        <v>If you were to expand your business into another market, which regions would you consider? Select any which apply</v>
      </c>
      <c r="E33" t="s">
        <v>165</v>
      </c>
    </row>
    <row r="34" spans="3:5" x14ac:dyDescent="0.2">
      <c r="C34">
        <v>26</v>
      </c>
      <c r="D34" s="18" t="str">
        <f>HYPERLINK("#'Table 26'!A1", " And which of those would be your top choice and why? Select only one.")</f>
        <v xml:space="preserve"> And which of those would be your top choice and why? Select only one.</v>
      </c>
      <c r="E34" t="s">
        <v>104</v>
      </c>
    </row>
    <row r="35" spans="3:5" x14ac:dyDescent="0.2">
      <c r="C35">
        <v>27</v>
      </c>
      <c r="D35" s="18" t="str">
        <f>HYPERLINK("#'Table 27'!A1", "Which of these emerging technologies provide the greatest opportunity for your business? Select your top two.")</f>
        <v>Which of these emerging technologies provide the greatest opportunity for your business? Select your top two.</v>
      </c>
      <c r="E35" t="s">
        <v>49</v>
      </c>
    </row>
    <row r="36" spans="3:5" x14ac:dyDescent="0.2">
      <c r="C36">
        <v>28</v>
      </c>
      <c r="D36" s="18" t="str">
        <f>HYPERLINK("#'Table 28'!A1", "What barriers do you face as a business to adopting new technological opportunities, if any?   Select any which apply")</f>
        <v>What barriers do you face as a business to adopting new technological opportunities, if any?   Select any which apply</v>
      </c>
      <c r="E36" t="s">
        <v>49</v>
      </c>
    </row>
    <row r="37" spans="3:5" x14ac:dyDescent="0.2">
      <c r="C37">
        <v>29</v>
      </c>
      <c r="D37" s="18" t="str">
        <f>HYPERLINK("#'Table 29'!A1", "What would adopting new technologies enable your business to do, if anything? Select all that apply")</f>
        <v>What would adopting new technologies enable your business to do, if anything? Select all that apply</v>
      </c>
      <c r="E37" t="s">
        <v>49</v>
      </c>
    </row>
    <row r="38" spans="3:5" x14ac:dyDescent="0.2">
      <c r="C38">
        <v>30</v>
      </c>
      <c r="D38" s="18" t="str">
        <f>HYPERLINK("#'Table 30'!A1", "Which of these emerging technologies present the greatest disruption and potential threat to your business? Select your top two")</f>
        <v>Which of these emerging technologies present the greatest disruption and potential threat to your business? Select your top two</v>
      </c>
      <c r="E38" t="s">
        <v>49</v>
      </c>
    </row>
    <row r="39" spans="3:5" x14ac:dyDescent="0.2">
      <c r="C39">
        <v>31</v>
      </c>
      <c r="D39" s="18" t="str">
        <f>HYPERLINK("#'Table 31'!A1", "What has motivated you or others in your business to adopt new technologies? Select all that apply.")</f>
        <v>What has motivated you or others in your business to adopt new technologies? Select all that apply.</v>
      </c>
      <c r="E39" t="s">
        <v>49</v>
      </c>
    </row>
    <row r="40" spans="3:5" x14ac:dyDescent="0.2">
      <c r="C40">
        <v>32</v>
      </c>
      <c r="D40" s="18" t="str">
        <f>HYPERLINK("#'Table 32'!A1", "Thinking about the threat these pose to your business, which of the following would you most like to see the next Government address?  Select up to three")</f>
        <v>Thinking about the threat these pose to your business, which of the following would you most like to see the next Government address?  Select up to three</v>
      </c>
      <c r="E40" t="s">
        <v>49</v>
      </c>
    </row>
    <row r="41" spans="3:5" x14ac:dyDescent="0.2">
      <c r="C41">
        <v>33</v>
      </c>
      <c r="D41" s="18" t="str">
        <f>HYPERLINK("#'Table 33'!A1", "Thinking about the ambitions you have for your business, which of the following opportunities would you most like the next Government to help you take advantage of?  Select up to three")</f>
        <v>Thinking about the ambitions you have for your business, which of the following opportunities would you most like the next Government to help you take advantage of?  Select up to three</v>
      </c>
      <c r="E41" t="s">
        <v>49</v>
      </c>
    </row>
  </sheetData>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25"/>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75</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63</v>
      </c>
      <c r="C8" s="14">
        <v>0.45454545454545497</v>
      </c>
      <c r="D8" s="14">
        <v>0.64444444444444404</v>
      </c>
      <c r="E8" s="14">
        <v>0.51351351351351304</v>
      </c>
      <c r="F8" s="14">
        <v>0.44444444444444398</v>
      </c>
      <c r="G8" s="14">
        <v>0.37301587301587302</v>
      </c>
      <c r="H8" s="14"/>
      <c r="I8" s="14">
        <v>0.535433070866142</v>
      </c>
      <c r="J8" s="14">
        <v>0.37301587301587302</v>
      </c>
      <c r="K8" s="14"/>
      <c r="L8" s="14">
        <v>0.47154471544715398</v>
      </c>
      <c r="M8" s="14">
        <v>0.43846153846153801</v>
      </c>
      <c r="N8" s="14"/>
      <c r="O8" s="14">
        <v>0.45794392523364502</v>
      </c>
      <c r="P8" s="14">
        <v>0.46153846153846201</v>
      </c>
      <c r="Q8" s="14">
        <v>0.43283582089552203</v>
      </c>
    </row>
    <row r="9" spans="2:17" ht="16" x14ac:dyDescent="0.2">
      <c r="B9" s="15" t="s">
        <v>64</v>
      </c>
      <c r="C9" s="14">
        <v>0.30434782608695699</v>
      </c>
      <c r="D9" s="14">
        <v>0.17777777777777801</v>
      </c>
      <c r="E9" s="14">
        <v>0.18918918918918901</v>
      </c>
      <c r="F9" s="14">
        <v>0.48888888888888898</v>
      </c>
      <c r="G9" s="14">
        <v>0.317460317460317</v>
      </c>
      <c r="H9" s="14"/>
      <c r="I9" s="14">
        <v>0.291338582677165</v>
      </c>
      <c r="J9" s="14">
        <v>0.317460317460317</v>
      </c>
      <c r="K9" s="14"/>
      <c r="L9" s="14">
        <v>0.34146341463414598</v>
      </c>
      <c r="M9" s="14">
        <v>0.269230769230769</v>
      </c>
      <c r="N9" s="14"/>
      <c r="O9" s="14">
        <v>0.27102803738317799</v>
      </c>
      <c r="P9" s="14">
        <v>0.37179487179487197</v>
      </c>
      <c r="Q9" s="14">
        <v>0.28358208955223901</v>
      </c>
    </row>
    <row r="10" spans="2:17" ht="48" x14ac:dyDescent="0.2">
      <c r="B10" s="15" t="s">
        <v>65</v>
      </c>
      <c r="C10" s="14">
        <v>0.29644268774703603</v>
      </c>
      <c r="D10" s="14">
        <v>0.24444444444444399</v>
      </c>
      <c r="E10" s="14">
        <v>0.40540540540540498</v>
      </c>
      <c r="F10" s="14">
        <v>0.28888888888888897</v>
      </c>
      <c r="G10" s="14">
        <v>0.28571428571428598</v>
      </c>
      <c r="H10" s="14"/>
      <c r="I10" s="14">
        <v>0.30708661417322802</v>
      </c>
      <c r="J10" s="14">
        <v>0.28571428571428598</v>
      </c>
      <c r="K10" s="14"/>
      <c r="L10" s="14">
        <v>0.32520325203251998</v>
      </c>
      <c r="M10" s="14">
        <v>0.269230769230769</v>
      </c>
      <c r="N10" s="14"/>
      <c r="O10" s="14">
        <v>0.233644859813084</v>
      </c>
      <c r="P10" s="14">
        <v>0.33333333333333298</v>
      </c>
      <c r="Q10" s="14">
        <v>0.35820895522388102</v>
      </c>
    </row>
    <row r="11" spans="2:17" ht="16" x14ac:dyDescent="0.2">
      <c r="B11" s="15" t="s">
        <v>66</v>
      </c>
      <c r="C11" s="14">
        <v>0.27272727272727298</v>
      </c>
      <c r="D11" s="14">
        <v>0.155555555555556</v>
      </c>
      <c r="E11" s="14">
        <v>0.21621621621621601</v>
      </c>
      <c r="F11" s="14">
        <v>0.31111111111111101</v>
      </c>
      <c r="G11" s="14">
        <v>0.317460317460317</v>
      </c>
      <c r="H11" s="14"/>
      <c r="I11" s="14">
        <v>0.22834645669291301</v>
      </c>
      <c r="J11" s="14">
        <v>0.317460317460317</v>
      </c>
      <c r="K11" s="14"/>
      <c r="L11" s="14">
        <v>0.30894308943089399</v>
      </c>
      <c r="M11" s="14">
        <v>0.238461538461538</v>
      </c>
      <c r="N11" s="14"/>
      <c r="O11" s="14">
        <v>0.22429906542056099</v>
      </c>
      <c r="P11" s="14">
        <v>0.33333333333333298</v>
      </c>
      <c r="Q11" s="14">
        <v>0.28358208955223901</v>
      </c>
    </row>
    <row r="12" spans="2:17" ht="16" x14ac:dyDescent="0.2">
      <c r="B12" s="15" t="s">
        <v>67</v>
      </c>
      <c r="C12" s="14">
        <v>0.25691699604743101</v>
      </c>
      <c r="D12" s="14">
        <v>8.8888888888888906E-2</v>
      </c>
      <c r="E12" s="14">
        <v>0.24324324324324301</v>
      </c>
      <c r="F12" s="14">
        <v>0.266666666666667</v>
      </c>
      <c r="G12" s="14">
        <v>0.317460317460317</v>
      </c>
      <c r="H12" s="14"/>
      <c r="I12" s="14">
        <v>0.196850393700787</v>
      </c>
      <c r="J12" s="14">
        <v>0.317460317460317</v>
      </c>
      <c r="K12" s="14"/>
      <c r="L12" s="14">
        <v>0.19512195121951201</v>
      </c>
      <c r="M12" s="14">
        <v>0.31538461538461499</v>
      </c>
      <c r="N12" s="14"/>
      <c r="O12" s="14">
        <v>0.29906542056074797</v>
      </c>
      <c r="P12" s="14">
        <v>0.17948717948717899</v>
      </c>
      <c r="Q12" s="14">
        <v>0.26865671641791</v>
      </c>
    </row>
    <row r="13" spans="2:17" ht="32" x14ac:dyDescent="0.2">
      <c r="B13" s="15" t="s">
        <v>68</v>
      </c>
      <c r="C13" s="14">
        <v>0.233201581027668</v>
      </c>
      <c r="D13" s="14">
        <v>0.133333333333333</v>
      </c>
      <c r="E13" s="14">
        <v>0.135135135135135</v>
      </c>
      <c r="F13" s="14">
        <v>0.28888888888888897</v>
      </c>
      <c r="G13" s="14">
        <v>0.27777777777777801</v>
      </c>
      <c r="H13" s="14"/>
      <c r="I13" s="14">
        <v>0.18897637795275599</v>
      </c>
      <c r="J13" s="14">
        <v>0.27777777777777801</v>
      </c>
      <c r="K13" s="14"/>
      <c r="L13" s="14">
        <v>0.26829268292682901</v>
      </c>
      <c r="M13" s="14">
        <v>0.2</v>
      </c>
      <c r="N13" s="14"/>
      <c r="O13" s="14">
        <v>0.27102803738317799</v>
      </c>
      <c r="P13" s="14">
        <v>0.256410256410256</v>
      </c>
      <c r="Q13" s="14">
        <v>0.14925373134328401</v>
      </c>
    </row>
    <row r="14" spans="2:17" ht="32" x14ac:dyDescent="0.2">
      <c r="B14" s="15" t="s">
        <v>69</v>
      </c>
      <c r="C14" s="14">
        <v>0.22529644268774701</v>
      </c>
      <c r="D14" s="14">
        <v>0.48888888888888898</v>
      </c>
      <c r="E14" s="14">
        <v>0.32432432432432401</v>
      </c>
      <c r="F14" s="14">
        <v>0.2</v>
      </c>
      <c r="G14" s="14">
        <v>0.11111111111111099</v>
      </c>
      <c r="H14" s="14"/>
      <c r="I14" s="14">
        <v>0.33858267716535401</v>
      </c>
      <c r="J14" s="14">
        <v>0.11111111111111099</v>
      </c>
      <c r="K14" s="14"/>
      <c r="L14" s="14">
        <v>0.276422764227642</v>
      </c>
      <c r="M14" s="14">
        <v>0.17692307692307699</v>
      </c>
      <c r="N14" s="14"/>
      <c r="O14" s="14">
        <v>0.20560747663551401</v>
      </c>
      <c r="P14" s="14">
        <v>0.19230769230769201</v>
      </c>
      <c r="Q14" s="14">
        <v>0.29850746268656703</v>
      </c>
    </row>
    <row r="15" spans="2:17" ht="16" x14ac:dyDescent="0.2">
      <c r="B15" s="15" t="s">
        <v>70</v>
      </c>
      <c r="C15" s="14">
        <v>0.20948616600790501</v>
      </c>
      <c r="D15" s="14">
        <v>2.2222222222222199E-2</v>
      </c>
      <c r="E15" s="14">
        <v>0.108108108108108</v>
      </c>
      <c r="F15" s="14">
        <v>0.22222222222222199</v>
      </c>
      <c r="G15" s="14">
        <v>0.30158730158730201</v>
      </c>
      <c r="H15" s="14"/>
      <c r="I15" s="14">
        <v>0.118110236220472</v>
      </c>
      <c r="J15" s="14">
        <v>0.30158730158730201</v>
      </c>
      <c r="K15" s="14"/>
      <c r="L15" s="14">
        <v>0.219512195121951</v>
      </c>
      <c r="M15" s="14">
        <v>0.2</v>
      </c>
      <c r="N15" s="14"/>
      <c r="O15" s="14">
        <v>0.21495327102803699</v>
      </c>
      <c r="P15" s="14">
        <v>0.243589743589744</v>
      </c>
      <c r="Q15" s="14">
        <v>0.14925373134328401</v>
      </c>
    </row>
    <row r="16" spans="2:17" ht="32" x14ac:dyDescent="0.2">
      <c r="B16" s="15" t="s">
        <v>71</v>
      </c>
      <c r="C16" s="14">
        <v>0.173913043478261</v>
      </c>
      <c r="D16" s="14">
        <v>0.155555555555556</v>
      </c>
      <c r="E16" s="14">
        <v>0.162162162162162</v>
      </c>
      <c r="F16" s="14">
        <v>0.133333333333333</v>
      </c>
      <c r="G16" s="14">
        <v>0.19841269841269801</v>
      </c>
      <c r="H16" s="14"/>
      <c r="I16" s="14">
        <v>0.14960629921259799</v>
      </c>
      <c r="J16" s="14">
        <v>0.19841269841269801</v>
      </c>
      <c r="K16" s="14"/>
      <c r="L16" s="14">
        <v>0.17073170731707299</v>
      </c>
      <c r="M16" s="14">
        <v>0.17692307692307699</v>
      </c>
      <c r="N16" s="14"/>
      <c r="O16" s="14">
        <v>0.14018691588785001</v>
      </c>
      <c r="P16" s="14">
        <v>0.15384615384615399</v>
      </c>
      <c r="Q16" s="14">
        <v>0.25373134328358199</v>
      </c>
    </row>
    <row r="17" spans="2:17" ht="16" x14ac:dyDescent="0.2">
      <c r="B17" s="15" t="s">
        <v>72</v>
      </c>
      <c r="C17" s="14">
        <v>0.106719367588933</v>
      </c>
      <c r="D17" s="14">
        <v>4.4444444444444398E-2</v>
      </c>
      <c r="E17" s="14">
        <v>0.135135135135135</v>
      </c>
      <c r="F17" s="14">
        <v>4.4444444444444398E-2</v>
      </c>
      <c r="G17" s="14">
        <v>0.14285714285714299</v>
      </c>
      <c r="H17" s="14"/>
      <c r="I17" s="14">
        <v>7.0866141732283505E-2</v>
      </c>
      <c r="J17" s="14">
        <v>0.14285714285714299</v>
      </c>
      <c r="K17" s="14"/>
      <c r="L17" s="14">
        <v>0.105691056910569</v>
      </c>
      <c r="M17" s="14">
        <v>0.107692307692308</v>
      </c>
      <c r="N17" s="14"/>
      <c r="O17" s="14">
        <v>9.34579439252336E-2</v>
      </c>
      <c r="P17" s="14">
        <v>0.15384615384615399</v>
      </c>
      <c r="Q17" s="14">
        <v>7.4626865671641798E-2</v>
      </c>
    </row>
    <row r="18" spans="2:17" ht="32" x14ac:dyDescent="0.2">
      <c r="B18" s="15" t="s">
        <v>73</v>
      </c>
      <c r="C18" s="14">
        <v>7.5098814229248995E-2</v>
      </c>
      <c r="D18" s="14">
        <v>0.11111111111111099</v>
      </c>
      <c r="E18" s="14">
        <v>0.162162162162162</v>
      </c>
      <c r="F18" s="14">
        <v>2.2222222222222199E-2</v>
      </c>
      <c r="G18" s="14">
        <v>5.5555555555555601E-2</v>
      </c>
      <c r="H18" s="14"/>
      <c r="I18" s="14">
        <v>9.4488188976377993E-2</v>
      </c>
      <c r="J18" s="14">
        <v>5.5555555555555601E-2</v>
      </c>
      <c r="K18" s="14"/>
      <c r="L18" s="14">
        <v>7.3170731707317097E-2</v>
      </c>
      <c r="M18" s="14">
        <v>7.69230769230769E-2</v>
      </c>
      <c r="N18" s="14"/>
      <c r="O18" s="14">
        <v>8.4112149532710304E-2</v>
      </c>
      <c r="P18" s="14">
        <v>6.4102564102564097E-2</v>
      </c>
      <c r="Q18" s="14">
        <v>7.4626865671641798E-2</v>
      </c>
    </row>
    <row r="19" spans="2:17" ht="16" x14ac:dyDescent="0.2">
      <c r="B19" s="15" t="s">
        <v>55</v>
      </c>
      <c r="C19" s="14">
        <v>7.9051383399209498E-3</v>
      </c>
      <c r="D19" s="14">
        <v>0</v>
      </c>
      <c r="E19" s="14">
        <v>0</v>
      </c>
      <c r="F19" s="14">
        <v>2.2222222222222199E-2</v>
      </c>
      <c r="G19" s="14">
        <v>7.9365079365079395E-3</v>
      </c>
      <c r="H19" s="14"/>
      <c r="I19" s="14">
        <v>7.8740157480314994E-3</v>
      </c>
      <c r="J19" s="14">
        <v>7.9365079365079395E-3</v>
      </c>
      <c r="K19" s="14"/>
      <c r="L19" s="14">
        <v>8.1300813008130107E-3</v>
      </c>
      <c r="M19" s="14">
        <v>7.6923076923076901E-3</v>
      </c>
      <c r="N19" s="14"/>
      <c r="O19" s="14">
        <v>1.86915887850467E-2</v>
      </c>
      <c r="P19" s="14">
        <v>0</v>
      </c>
      <c r="Q19" s="14">
        <v>0</v>
      </c>
    </row>
    <row r="20" spans="2:17" ht="16" x14ac:dyDescent="0.2">
      <c r="B20" s="15" t="s">
        <v>74</v>
      </c>
      <c r="C20" s="16">
        <v>1.97628458498024E-2</v>
      </c>
      <c r="D20" s="16">
        <v>0.11111111111111099</v>
      </c>
      <c r="E20" s="16">
        <v>0</v>
      </c>
      <c r="F20" s="16">
        <v>0</v>
      </c>
      <c r="G20" s="16">
        <v>0</v>
      </c>
      <c r="H20" s="16"/>
      <c r="I20" s="16">
        <v>3.9370078740157501E-2</v>
      </c>
      <c r="J20" s="16">
        <v>0</v>
      </c>
      <c r="K20" s="16"/>
      <c r="L20" s="16">
        <v>2.4390243902439001E-2</v>
      </c>
      <c r="M20" s="16">
        <v>1.5384615384615399E-2</v>
      </c>
      <c r="N20" s="16"/>
      <c r="O20" s="16">
        <v>9.3457943925233603E-3</v>
      </c>
      <c r="P20" s="16">
        <v>1.2820512820512799E-2</v>
      </c>
      <c r="Q20" s="16">
        <v>4.47761194029851E-2</v>
      </c>
    </row>
    <row r="21" spans="2:17" x14ac:dyDescent="0.2">
      <c r="B21" s="13"/>
    </row>
    <row r="22" spans="2:17" x14ac:dyDescent="0.2">
      <c r="B22" t="s">
        <v>50</v>
      </c>
    </row>
    <row r="23" spans="2:17" x14ac:dyDescent="0.2">
      <c r="B23" t="s">
        <v>51</v>
      </c>
    </row>
    <row r="25" spans="2:17" x14ac:dyDescent="0.2">
      <c r="B25"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Q26"/>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87</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76</v>
      </c>
      <c r="C8" s="14">
        <v>0.35573122529644302</v>
      </c>
      <c r="D8" s="14">
        <v>0.4</v>
      </c>
      <c r="E8" s="14">
        <v>0.18918918918918901</v>
      </c>
      <c r="F8" s="14">
        <v>0.55555555555555602</v>
      </c>
      <c r="G8" s="14">
        <v>0.317460317460317</v>
      </c>
      <c r="H8" s="14"/>
      <c r="I8" s="14">
        <v>0.39370078740157499</v>
      </c>
      <c r="J8" s="14">
        <v>0.317460317460317</v>
      </c>
      <c r="K8" s="14"/>
      <c r="L8" s="14">
        <v>0.35772357723577197</v>
      </c>
      <c r="M8" s="14">
        <v>0.35384615384615398</v>
      </c>
      <c r="N8" s="14"/>
      <c r="O8" s="14">
        <v>0.33644859813084099</v>
      </c>
      <c r="P8" s="14">
        <v>0.38461538461538503</v>
      </c>
      <c r="Q8" s="14">
        <v>0.34328358208955201</v>
      </c>
    </row>
    <row r="9" spans="2:17" ht="32" x14ac:dyDescent="0.2">
      <c r="B9" s="15" t="s">
        <v>77</v>
      </c>
      <c r="C9" s="14">
        <v>0.32806324110671897</v>
      </c>
      <c r="D9" s="14">
        <v>0.22222222222222199</v>
      </c>
      <c r="E9" s="14">
        <v>0.32432432432432401</v>
      </c>
      <c r="F9" s="14">
        <v>0.35555555555555601</v>
      </c>
      <c r="G9" s="14">
        <v>0.35714285714285698</v>
      </c>
      <c r="H9" s="14"/>
      <c r="I9" s="14">
        <v>0.29921259842519699</v>
      </c>
      <c r="J9" s="14">
        <v>0.35714285714285698</v>
      </c>
      <c r="K9" s="14"/>
      <c r="L9" s="14">
        <v>0.37398373983739802</v>
      </c>
      <c r="M9" s="14">
        <v>0.28461538461538499</v>
      </c>
      <c r="N9" s="14"/>
      <c r="O9" s="14">
        <v>0.37383177570093501</v>
      </c>
      <c r="P9" s="14">
        <v>0.29487179487179499</v>
      </c>
      <c r="Q9" s="14">
        <v>0.29850746268656703</v>
      </c>
    </row>
    <row r="10" spans="2:17" ht="32" x14ac:dyDescent="0.2">
      <c r="B10" s="15" t="s">
        <v>78</v>
      </c>
      <c r="C10" s="14">
        <v>0.30830039525691699</v>
      </c>
      <c r="D10" s="14">
        <v>0.17777777777777801</v>
      </c>
      <c r="E10" s="14">
        <v>0.24324324324324301</v>
      </c>
      <c r="F10" s="14">
        <v>0.37777777777777799</v>
      </c>
      <c r="G10" s="14">
        <v>0.34920634920634902</v>
      </c>
      <c r="H10" s="14"/>
      <c r="I10" s="14">
        <v>0.267716535433071</v>
      </c>
      <c r="J10" s="14">
        <v>0.34920634920634902</v>
      </c>
      <c r="K10" s="14"/>
      <c r="L10" s="14">
        <v>0.31707317073170699</v>
      </c>
      <c r="M10" s="14">
        <v>0.3</v>
      </c>
      <c r="N10" s="14"/>
      <c r="O10" s="14">
        <v>0.29906542056074797</v>
      </c>
      <c r="P10" s="14">
        <v>0.35897435897435898</v>
      </c>
      <c r="Q10" s="14">
        <v>0.25373134328358199</v>
      </c>
    </row>
    <row r="11" spans="2:17" ht="48" x14ac:dyDescent="0.2">
      <c r="B11" s="15" t="s">
        <v>79</v>
      </c>
      <c r="C11" s="14">
        <v>0.25296442687747001</v>
      </c>
      <c r="D11" s="14">
        <v>0.133333333333333</v>
      </c>
      <c r="E11" s="14">
        <v>0.35135135135135098</v>
      </c>
      <c r="F11" s="14">
        <v>0.31111111111111101</v>
      </c>
      <c r="G11" s="14">
        <v>0.24603174603174599</v>
      </c>
      <c r="H11" s="14"/>
      <c r="I11" s="14">
        <v>0.25984251968503902</v>
      </c>
      <c r="J11" s="14">
        <v>0.24603174603174599</v>
      </c>
      <c r="K11" s="14"/>
      <c r="L11" s="14">
        <v>0.276422764227642</v>
      </c>
      <c r="M11" s="14">
        <v>0.230769230769231</v>
      </c>
      <c r="N11" s="14"/>
      <c r="O11" s="14">
        <v>0.25233644859813098</v>
      </c>
      <c r="P11" s="14">
        <v>0.21794871794871801</v>
      </c>
      <c r="Q11" s="14">
        <v>0.29850746268656703</v>
      </c>
    </row>
    <row r="12" spans="2:17" ht="16" x14ac:dyDescent="0.2">
      <c r="B12" s="15" t="s">
        <v>80</v>
      </c>
      <c r="C12" s="14">
        <v>0.24505928853754899</v>
      </c>
      <c r="D12" s="14">
        <v>0.133333333333333</v>
      </c>
      <c r="E12" s="14">
        <v>0.29729729729729698</v>
      </c>
      <c r="F12" s="14">
        <v>0.17777777777777801</v>
      </c>
      <c r="G12" s="14">
        <v>0.293650793650794</v>
      </c>
      <c r="H12" s="14"/>
      <c r="I12" s="14">
        <v>0.196850393700787</v>
      </c>
      <c r="J12" s="14">
        <v>0.293650793650794</v>
      </c>
      <c r="K12" s="14"/>
      <c r="L12" s="14">
        <v>0.219512195121951</v>
      </c>
      <c r="M12" s="14">
        <v>0.269230769230769</v>
      </c>
      <c r="N12" s="14"/>
      <c r="O12" s="14">
        <v>0.18691588785046701</v>
      </c>
      <c r="P12" s="14">
        <v>0.28205128205128199</v>
      </c>
      <c r="Q12" s="14">
        <v>0.29850746268656703</v>
      </c>
    </row>
    <row r="13" spans="2:17" ht="16" x14ac:dyDescent="0.2">
      <c r="B13" s="15" t="s">
        <v>81</v>
      </c>
      <c r="C13" s="14">
        <v>0.22924901185770799</v>
      </c>
      <c r="D13" s="14">
        <v>0.266666666666667</v>
      </c>
      <c r="E13" s="14">
        <v>0.24324324324324301</v>
      </c>
      <c r="F13" s="14">
        <v>0.22222222222222199</v>
      </c>
      <c r="G13" s="14">
        <v>0.214285714285714</v>
      </c>
      <c r="H13" s="14"/>
      <c r="I13" s="14">
        <v>0.244094488188976</v>
      </c>
      <c r="J13" s="14">
        <v>0.214285714285714</v>
      </c>
      <c r="K13" s="14"/>
      <c r="L13" s="14">
        <v>0.22764227642276399</v>
      </c>
      <c r="M13" s="14">
        <v>0.230769230769231</v>
      </c>
      <c r="N13" s="14"/>
      <c r="O13" s="14">
        <v>0.233644859813084</v>
      </c>
      <c r="P13" s="14">
        <v>0.28205128205128199</v>
      </c>
      <c r="Q13" s="14">
        <v>0.164179104477612</v>
      </c>
    </row>
    <row r="14" spans="2:17" ht="32" x14ac:dyDescent="0.2">
      <c r="B14" s="15" t="s">
        <v>82</v>
      </c>
      <c r="C14" s="14">
        <v>0.189723320158103</v>
      </c>
      <c r="D14" s="14">
        <v>0.11111111111111099</v>
      </c>
      <c r="E14" s="14">
        <v>0.21621621621621601</v>
      </c>
      <c r="F14" s="14">
        <v>0.11111111111111099</v>
      </c>
      <c r="G14" s="14">
        <v>0.238095238095238</v>
      </c>
      <c r="H14" s="14"/>
      <c r="I14" s="14">
        <v>0.14173228346456701</v>
      </c>
      <c r="J14" s="14">
        <v>0.238095238095238</v>
      </c>
      <c r="K14" s="14"/>
      <c r="L14" s="14">
        <v>0.211382113821138</v>
      </c>
      <c r="M14" s="14">
        <v>0.16923076923076899</v>
      </c>
      <c r="N14" s="14"/>
      <c r="O14" s="14">
        <v>0.177570093457944</v>
      </c>
      <c r="P14" s="14">
        <v>0.21794871794871801</v>
      </c>
      <c r="Q14" s="14">
        <v>0.17910447761194001</v>
      </c>
    </row>
    <row r="15" spans="2:17" ht="16" x14ac:dyDescent="0.2">
      <c r="B15" s="15" t="s">
        <v>83</v>
      </c>
      <c r="C15" s="14">
        <v>0.16205533596837901</v>
      </c>
      <c r="D15" s="14">
        <v>0.11111111111111099</v>
      </c>
      <c r="E15" s="14">
        <v>0.135135135135135</v>
      </c>
      <c r="F15" s="14">
        <v>0.155555555555556</v>
      </c>
      <c r="G15" s="14">
        <v>0.19047619047618999</v>
      </c>
      <c r="H15" s="14"/>
      <c r="I15" s="14">
        <v>0.133858267716535</v>
      </c>
      <c r="J15" s="14">
        <v>0.19047619047618999</v>
      </c>
      <c r="K15" s="14"/>
      <c r="L15" s="14">
        <v>0.13008130081300801</v>
      </c>
      <c r="M15" s="14">
        <v>0.19230769230769201</v>
      </c>
      <c r="N15" s="14"/>
      <c r="O15" s="14">
        <v>0.121495327102804</v>
      </c>
      <c r="P15" s="14">
        <v>0.17948717948717899</v>
      </c>
      <c r="Q15" s="14">
        <v>0.20895522388059701</v>
      </c>
    </row>
    <row r="16" spans="2:17" ht="32" x14ac:dyDescent="0.2">
      <c r="B16" s="15" t="s">
        <v>84</v>
      </c>
      <c r="C16" s="14">
        <v>0.122529644268775</v>
      </c>
      <c r="D16" s="14">
        <v>2.2222222222222199E-2</v>
      </c>
      <c r="E16" s="14">
        <v>5.4054054054054099E-2</v>
      </c>
      <c r="F16" s="14">
        <v>0.133333333333333</v>
      </c>
      <c r="G16" s="14">
        <v>0.17460317460317501</v>
      </c>
      <c r="H16" s="14"/>
      <c r="I16" s="14">
        <v>7.0866141732283505E-2</v>
      </c>
      <c r="J16" s="14">
        <v>0.17460317460317501</v>
      </c>
      <c r="K16" s="14"/>
      <c r="L16" s="14">
        <v>0.105691056910569</v>
      </c>
      <c r="M16" s="14">
        <v>0.138461538461538</v>
      </c>
      <c r="N16" s="14"/>
      <c r="O16" s="14">
        <v>0.10280373831775701</v>
      </c>
      <c r="P16" s="14">
        <v>0.128205128205128</v>
      </c>
      <c r="Q16" s="14">
        <v>0.14925373134328401</v>
      </c>
    </row>
    <row r="17" spans="2:17" ht="32" x14ac:dyDescent="0.2">
      <c r="B17" s="15" t="s">
        <v>85</v>
      </c>
      <c r="C17" s="14">
        <v>0.118577075098814</v>
      </c>
      <c r="D17" s="14">
        <v>2.2222222222222199E-2</v>
      </c>
      <c r="E17" s="14">
        <v>5.4054054054054099E-2</v>
      </c>
      <c r="F17" s="14">
        <v>0.155555555555556</v>
      </c>
      <c r="G17" s="14">
        <v>0.158730158730159</v>
      </c>
      <c r="H17" s="14"/>
      <c r="I17" s="14">
        <v>7.8740157480315001E-2</v>
      </c>
      <c r="J17" s="14">
        <v>0.158730158730159</v>
      </c>
      <c r="K17" s="14"/>
      <c r="L17" s="14">
        <v>9.7560975609756101E-2</v>
      </c>
      <c r="M17" s="14">
        <v>0.138461538461538</v>
      </c>
      <c r="N17" s="14"/>
      <c r="O17" s="14">
        <v>8.4112149532710304E-2</v>
      </c>
      <c r="P17" s="14">
        <v>0.141025641025641</v>
      </c>
      <c r="Q17" s="14">
        <v>0.134328358208955</v>
      </c>
    </row>
    <row r="18" spans="2:17" ht="32" x14ac:dyDescent="0.2">
      <c r="B18" s="15" t="s">
        <v>86</v>
      </c>
      <c r="C18" s="14">
        <v>6.7193675889328106E-2</v>
      </c>
      <c r="D18" s="14">
        <v>0.2</v>
      </c>
      <c r="E18" s="14">
        <v>5.4054054054054099E-2</v>
      </c>
      <c r="F18" s="14">
        <v>2.2222222222222199E-2</v>
      </c>
      <c r="G18" s="14">
        <v>3.9682539682539701E-2</v>
      </c>
      <c r="H18" s="14"/>
      <c r="I18" s="14">
        <v>9.4488188976377993E-2</v>
      </c>
      <c r="J18" s="14">
        <v>3.9682539682539701E-2</v>
      </c>
      <c r="K18" s="14"/>
      <c r="L18" s="14">
        <v>8.1300813008130093E-2</v>
      </c>
      <c r="M18" s="14">
        <v>5.3846153846153801E-2</v>
      </c>
      <c r="N18" s="14"/>
      <c r="O18" s="14">
        <v>6.5420560747663503E-2</v>
      </c>
      <c r="P18" s="14">
        <v>3.8461538461538498E-2</v>
      </c>
      <c r="Q18" s="14">
        <v>0.104477611940299</v>
      </c>
    </row>
    <row r="19" spans="2:17" ht="16" x14ac:dyDescent="0.2">
      <c r="B19" s="15" t="s">
        <v>55</v>
      </c>
      <c r="C19" s="14">
        <v>1.18577075098814E-2</v>
      </c>
      <c r="D19" s="14">
        <v>2.2222222222222199E-2</v>
      </c>
      <c r="E19" s="14">
        <v>0</v>
      </c>
      <c r="F19" s="14">
        <v>0</v>
      </c>
      <c r="G19" s="14">
        <v>1.58730158730159E-2</v>
      </c>
      <c r="H19" s="14"/>
      <c r="I19" s="14">
        <v>7.8740157480314994E-3</v>
      </c>
      <c r="J19" s="14">
        <v>1.58730158730159E-2</v>
      </c>
      <c r="K19" s="14"/>
      <c r="L19" s="14">
        <v>1.6260162601626001E-2</v>
      </c>
      <c r="M19" s="14">
        <v>7.6923076923076901E-3</v>
      </c>
      <c r="N19" s="14"/>
      <c r="O19" s="14">
        <v>2.80373831775701E-2</v>
      </c>
      <c r="P19" s="14">
        <v>0</v>
      </c>
      <c r="Q19" s="14">
        <v>0</v>
      </c>
    </row>
    <row r="20" spans="2:17" ht="16" x14ac:dyDescent="0.2">
      <c r="B20" s="15" t="s">
        <v>46</v>
      </c>
      <c r="C20" s="14">
        <v>2.7667984189723299E-2</v>
      </c>
      <c r="D20" s="14">
        <v>8.8888888888888906E-2</v>
      </c>
      <c r="E20" s="14">
        <v>5.4054054054054099E-2</v>
      </c>
      <c r="F20" s="14">
        <v>0</v>
      </c>
      <c r="G20" s="14">
        <v>7.9365079365079395E-3</v>
      </c>
      <c r="H20" s="14"/>
      <c r="I20" s="14">
        <v>4.7244094488188997E-2</v>
      </c>
      <c r="J20" s="14">
        <v>7.9365079365079395E-3</v>
      </c>
      <c r="K20" s="14"/>
      <c r="L20" s="14">
        <v>4.0650406504064998E-2</v>
      </c>
      <c r="M20" s="14">
        <v>1.5384615384615399E-2</v>
      </c>
      <c r="N20" s="14"/>
      <c r="O20" s="14">
        <v>9.3457943925233603E-3</v>
      </c>
      <c r="P20" s="14">
        <v>3.8461538461538498E-2</v>
      </c>
      <c r="Q20" s="14">
        <v>4.47761194029851E-2</v>
      </c>
    </row>
    <row r="21" spans="2:17" ht="16" x14ac:dyDescent="0.2">
      <c r="B21" s="15" t="s">
        <v>74</v>
      </c>
      <c r="C21" s="16">
        <v>3.9525691699604697E-3</v>
      </c>
      <c r="D21" s="16">
        <v>2.2222222222222199E-2</v>
      </c>
      <c r="E21" s="16">
        <v>0</v>
      </c>
      <c r="F21" s="16">
        <v>0</v>
      </c>
      <c r="G21" s="16">
        <v>0</v>
      </c>
      <c r="H21" s="16"/>
      <c r="I21" s="16">
        <v>7.8740157480314994E-3</v>
      </c>
      <c r="J21" s="16">
        <v>0</v>
      </c>
      <c r="K21" s="16"/>
      <c r="L21" s="16">
        <v>0</v>
      </c>
      <c r="M21" s="16">
        <v>7.6923076923076901E-3</v>
      </c>
      <c r="N21" s="16"/>
      <c r="O21" s="16">
        <v>0</v>
      </c>
      <c r="P21" s="16">
        <v>0</v>
      </c>
      <c r="Q21" s="16">
        <v>1.49253731343284E-2</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Q29"/>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102</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88</v>
      </c>
      <c r="C8" s="14">
        <v>0.41106719367588901</v>
      </c>
      <c r="D8" s="14">
        <v>0.37777777777777799</v>
      </c>
      <c r="E8" s="14">
        <v>0.32432432432432401</v>
      </c>
      <c r="F8" s="14">
        <v>0.48888888888888898</v>
      </c>
      <c r="G8" s="14">
        <v>0.42063492063492097</v>
      </c>
      <c r="H8" s="14"/>
      <c r="I8" s="14">
        <v>0.40157480314960597</v>
      </c>
      <c r="J8" s="14">
        <v>0.42063492063492097</v>
      </c>
      <c r="K8" s="14"/>
      <c r="L8" s="14">
        <v>0.39024390243902402</v>
      </c>
      <c r="M8" s="14">
        <v>0.43076923076923102</v>
      </c>
      <c r="N8" s="14"/>
      <c r="O8" s="14">
        <v>0.32710280373831802</v>
      </c>
      <c r="P8" s="14">
        <v>0.5</v>
      </c>
      <c r="Q8" s="14">
        <v>0.43283582089552203</v>
      </c>
    </row>
    <row r="9" spans="2:17" ht="32" x14ac:dyDescent="0.2">
      <c r="B9" s="15" t="s">
        <v>89</v>
      </c>
      <c r="C9" s="14">
        <v>0.32806324110671897</v>
      </c>
      <c r="D9" s="14">
        <v>0.35555555555555601</v>
      </c>
      <c r="E9" s="14">
        <v>0.162162162162162</v>
      </c>
      <c r="F9" s="14">
        <v>0.37777777777777799</v>
      </c>
      <c r="G9" s="14">
        <v>0.34920634920634902</v>
      </c>
      <c r="H9" s="14"/>
      <c r="I9" s="14">
        <v>0.30708661417322802</v>
      </c>
      <c r="J9" s="14">
        <v>0.34920634920634902</v>
      </c>
      <c r="K9" s="14"/>
      <c r="L9" s="14">
        <v>0.36585365853658502</v>
      </c>
      <c r="M9" s="14">
        <v>0.29230769230769199</v>
      </c>
      <c r="N9" s="14"/>
      <c r="O9" s="14">
        <v>0.29906542056074797</v>
      </c>
      <c r="P9" s="14">
        <v>0.42307692307692302</v>
      </c>
      <c r="Q9" s="14">
        <v>0.26865671641791</v>
      </c>
    </row>
    <row r="10" spans="2:17" ht="16" x14ac:dyDescent="0.2">
      <c r="B10" s="15" t="s">
        <v>90</v>
      </c>
      <c r="C10" s="14">
        <v>0.32806324110671897</v>
      </c>
      <c r="D10" s="14">
        <v>0.133333333333333</v>
      </c>
      <c r="E10" s="14">
        <v>0.35135135135135098</v>
      </c>
      <c r="F10" s="14">
        <v>0.422222222222222</v>
      </c>
      <c r="G10" s="14">
        <v>0.35714285714285698</v>
      </c>
      <c r="H10" s="14"/>
      <c r="I10" s="14">
        <v>0.29921259842519699</v>
      </c>
      <c r="J10" s="14">
        <v>0.35714285714285698</v>
      </c>
      <c r="K10" s="14"/>
      <c r="L10" s="14">
        <v>0.34146341463414598</v>
      </c>
      <c r="M10" s="14">
        <v>0.31538461538461499</v>
      </c>
      <c r="N10" s="14"/>
      <c r="O10" s="14">
        <v>0.355140186915888</v>
      </c>
      <c r="P10" s="14">
        <v>0.30769230769230799</v>
      </c>
      <c r="Q10" s="14">
        <v>0.31343283582089598</v>
      </c>
    </row>
    <row r="11" spans="2:17" ht="16" x14ac:dyDescent="0.2">
      <c r="B11" s="15" t="s">
        <v>91</v>
      </c>
      <c r="C11" s="14">
        <v>0.32411067193675902</v>
      </c>
      <c r="D11" s="14">
        <v>0.31111111111111101</v>
      </c>
      <c r="E11" s="14">
        <v>0.32432432432432401</v>
      </c>
      <c r="F11" s="14">
        <v>0.28888888888888897</v>
      </c>
      <c r="G11" s="14">
        <v>0.341269841269841</v>
      </c>
      <c r="H11" s="14"/>
      <c r="I11" s="14">
        <v>0.30708661417322802</v>
      </c>
      <c r="J11" s="14">
        <v>0.341269841269841</v>
      </c>
      <c r="K11" s="14"/>
      <c r="L11" s="14">
        <v>0.34146341463414598</v>
      </c>
      <c r="M11" s="14">
        <v>0.30769230769230799</v>
      </c>
      <c r="N11" s="14"/>
      <c r="O11" s="14">
        <v>0.242990654205607</v>
      </c>
      <c r="P11" s="14">
        <v>0.38461538461538503</v>
      </c>
      <c r="Q11" s="14">
        <v>0.38805970149253699</v>
      </c>
    </row>
    <row r="12" spans="2:17" ht="32" x14ac:dyDescent="0.2">
      <c r="B12" s="15" t="s">
        <v>92</v>
      </c>
      <c r="C12" s="14">
        <v>0.32015810276679801</v>
      </c>
      <c r="D12" s="14">
        <v>0.155555555555556</v>
      </c>
      <c r="E12" s="14">
        <v>0.21621621621621601</v>
      </c>
      <c r="F12" s="14">
        <v>0.37777777777777799</v>
      </c>
      <c r="G12" s="14">
        <v>0.38888888888888901</v>
      </c>
      <c r="H12" s="14"/>
      <c r="I12" s="14">
        <v>0.25196850393700798</v>
      </c>
      <c r="J12" s="14">
        <v>0.38888888888888901</v>
      </c>
      <c r="K12" s="14"/>
      <c r="L12" s="14">
        <v>0.33333333333333298</v>
      </c>
      <c r="M12" s="14">
        <v>0.30769230769230799</v>
      </c>
      <c r="N12" s="14"/>
      <c r="O12" s="14">
        <v>0.30841121495327101</v>
      </c>
      <c r="P12" s="14">
        <v>0.269230769230769</v>
      </c>
      <c r="Q12" s="14">
        <v>0.38805970149253699</v>
      </c>
    </row>
    <row r="13" spans="2:17" ht="16" x14ac:dyDescent="0.2">
      <c r="B13" s="15" t="s">
        <v>93</v>
      </c>
      <c r="C13" s="14">
        <v>0.28853754940711501</v>
      </c>
      <c r="D13" s="14">
        <v>6.6666666666666693E-2</v>
      </c>
      <c r="E13" s="14">
        <v>0.27027027027027001</v>
      </c>
      <c r="F13" s="14">
        <v>0.35555555555555601</v>
      </c>
      <c r="G13" s="14">
        <v>0.34920634920634902</v>
      </c>
      <c r="H13" s="14"/>
      <c r="I13" s="14">
        <v>0.22834645669291301</v>
      </c>
      <c r="J13" s="14">
        <v>0.34920634920634902</v>
      </c>
      <c r="K13" s="14"/>
      <c r="L13" s="14">
        <v>0.284552845528455</v>
      </c>
      <c r="M13" s="14">
        <v>0.29230769230769199</v>
      </c>
      <c r="N13" s="14"/>
      <c r="O13" s="14">
        <v>0.25233644859813098</v>
      </c>
      <c r="P13" s="14">
        <v>0.34615384615384598</v>
      </c>
      <c r="Q13" s="14">
        <v>0.26865671641791</v>
      </c>
    </row>
    <row r="14" spans="2:17" ht="32" x14ac:dyDescent="0.2">
      <c r="B14" s="15" t="s">
        <v>94</v>
      </c>
      <c r="C14" s="14">
        <v>0.28458498023715401</v>
      </c>
      <c r="D14" s="14">
        <v>0.133333333333333</v>
      </c>
      <c r="E14" s="14">
        <v>0.32432432432432401</v>
      </c>
      <c r="F14" s="14">
        <v>0.28888888888888897</v>
      </c>
      <c r="G14" s="14">
        <v>0.32539682539682502</v>
      </c>
      <c r="H14" s="14"/>
      <c r="I14" s="14">
        <v>0.244094488188976</v>
      </c>
      <c r="J14" s="14">
        <v>0.32539682539682502</v>
      </c>
      <c r="K14" s="14"/>
      <c r="L14" s="14">
        <v>0.30894308943089399</v>
      </c>
      <c r="M14" s="14">
        <v>0.261538461538462</v>
      </c>
      <c r="N14" s="14"/>
      <c r="O14" s="14">
        <v>0.28037383177570102</v>
      </c>
      <c r="P14" s="14">
        <v>0.28205128205128199</v>
      </c>
      <c r="Q14" s="14">
        <v>0.29850746268656703</v>
      </c>
    </row>
    <row r="15" spans="2:17" ht="16" x14ac:dyDescent="0.2">
      <c r="B15" s="15" t="s">
        <v>95</v>
      </c>
      <c r="C15" s="14">
        <v>0.26482213438735203</v>
      </c>
      <c r="D15" s="14">
        <v>0.133333333333333</v>
      </c>
      <c r="E15" s="14">
        <v>0.24324324324324301</v>
      </c>
      <c r="F15" s="14">
        <v>0.24444444444444399</v>
      </c>
      <c r="G15" s="14">
        <v>0.32539682539682502</v>
      </c>
      <c r="H15" s="14"/>
      <c r="I15" s="14">
        <v>0.20472440944881901</v>
      </c>
      <c r="J15" s="14">
        <v>0.32539682539682502</v>
      </c>
      <c r="K15" s="14"/>
      <c r="L15" s="14">
        <v>0.26016260162601601</v>
      </c>
      <c r="M15" s="14">
        <v>0.269230769230769</v>
      </c>
      <c r="N15" s="14"/>
      <c r="O15" s="14">
        <v>0.26168224299065401</v>
      </c>
      <c r="P15" s="14">
        <v>0.30769230769230799</v>
      </c>
      <c r="Q15" s="14">
        <v>0.22388059701492499</v>
      </c>
    </row>
    <row r="16" spans="2:17" ht="32" x14ac:dyDescent="0.2">
      <c r="B16" s="15" t="s">
        <v>96</v>
      </c>
      <c r="C16" s="14">
        <v>0.24505928853754899</v>
      </c>
      <c r="D16" s="14">
        <v>0.17777777777777801</v>
      </c>
      <c r="E16" s="14">
        <v>0.162162162162162</v>
      </c>
      <c r="F16" s="14">
        <v>0.266666666666667</v>
      </c>
      <c r="G16" s="14">
        <v>0.28571428571428598</v>
      </c>
      <c r="H16" s="14"/>
      <c r="I16" s="14">
        <v>0.20472440944881901</v>
      </c>
      <c r="J16" s="14">
        <v>0.28571428571428598</v>
      </c>
      <c r="K16" s="14"/>
      <c r="L16" s="14">
        <v>0.276422764227642</v>
      </c>
      <c r="M16" s="14">
        <v>0.21538461538461501</v>
      </c>
      <c r="N16" s="14"/>
      <c r="O16" s="14">
        <v>0.242990654205607</v>
      </c>
      <c r="P16" s="14">
        <v>0.269230769230769</v>
      </c>
      <c r="Q16" s="14">
        <v>0.20895522388059701</v>
      </c>
    </row>
    <row r="17" spans="2:17" ht="16" x14ac:dyDescent="0.2">
      <c r="B17" s="15" t="s">
        <v>97</v>
      </c>
      <c r="C17" s="14">
        <v>0.20948616600790501</v>
      </c>
      <c r="D17" s="14">
        <v>0.155555555555556</v>
      </c>
      <c r="E17" s="14">
        <v>0.135135135135135</v>
      </c>
      <c r="F17" s="14">
        <v>0.155555555555556</v>
      </c>
      <c r="G17" s="14">
        <v>0.26984126984126999</v>
      </c>
      <c r="H17" s="14"/>
      <c r="I17" s="14">
        <v>0.14960629921259799</v>
      </c>
      <c r="J17" s="14">
        <v>0.26984126984126999</v>
      </c>
      <c r="K17" s="14"/>
      <c r="L17" s="14">
        <v>0.22764227642276399</v>
      </c>
      <c r="M17" s="14">
        <v>0.19230769230769201</v>
      </c>
      <c r="N17" s="14"/>
      <c r="O17" s="14">
        <v>0.18691588785046701</v>
      </c>
      <c r="P17" s="14">
        <v>0.230769230769231</v>
      </c>
      <c r="Q17" s="14">
        <v>0.22388059701492499</v>
      </c>
    </row>
    <row r="18" spans="2:17" ht="16" x14ac:dyDescent="0.2">
      <c r="B18" s="15" t="s">
        <v>98</v>
      </c>
      <c r="C18" s="14">
        <v>0.185770750988142</v>
      </c>
      <c r="D18" s="14">
        <v>0.155555555555556</v>
      </c>
      <c r="E18" s="14">
        <v>0.135135135135135</v>
      </c>
      <c r="F18" s="14">
        <v>0.155555555555556</v>
      </c>
      <c r="G18" s="14">
        <v>0.22222222222222199</v>
      </c>
      <c r="H18" s="14"/>
      <c r="I18" s="14">
        <v>0.14960629921259799</v>
      </c>
      <c r="J18" s="14">
        <v>0.22222222222222199</v>
      </c>
      <c r="K18" s="14"/>
      <c r="L18" s="14">
        <v>0.211382113821138</v>
      </c>
      <c r="M18" s="14">
        <v>0.16153846153846199</v>
      </c>
      <c r="N18" s="14"/>
      <c r="O18" s="14">
        <v>0.18691588785046701</v>
      </c>
      <c r="P18" s="14">
        <v>0.19230769230769201</v>
      </c>
      <c r="Q18" s="14">
        <v>0.164179104477612</v>
      </c>
    </row>
    <row r="19" spans="2:17" ht="32" x14ac:dyDescent="0.2">
      <c r="B19" s="15" t="s">
        <v>99</v>
      </c>
      <c r="C19" s="14">
        <v>0.16600790513833999</v>
      </c>
      <c r="D19" s="14">
        <v>4.4444444444444398E-2</v>
      </c>
      <c r="E19" s="14">
        <v>0.21621621621621601</v>
      </c>
      <c r="F19" s="14">
        <v>0.133333333333333</v>
      </c>
      <c r="G19" s="14">
        <v>0.206349206349206</v>
      </c>
      <c r="H19" s="14"/>
      <c r="I19" s="14">
        <v>0.12598425196850399</v>
      </c>
      <c r="J19" s="14">
        <v>0.206349206349206</v>
      </c>
      <c r="K19" s="14"/>
      <c r="L19" s="14">
        <v>0.16260162601625999</v>
      </c>
      <c r="M19" s="14">
        <v>0.16923076923076899</v>
      </c>
      <c r="N19" s="14"/>
      <c r="O19" s="14">
        <v>0.18691588785046701</v>
      </c>
      <c r="P19" s="14">
        <v>0.16666666666666699</v>
      </c>
      <c r="Q19" s="14">
        <v>0.134328358208955</v>
      </c>
    </row>
    <row r="20" spans="2:17" ht="32" x14ac:dyDescent="0.2">
      <c r="B20" s="15" t="s">
        <v>77</v>
      </c>
      <c r="C20" s="14">
        <v>0.13438735177865599</v>
      </c>
      <c r="D20" s="14">
        <v>0.11111111111111099</v>
      </c>
      <c r="E20" s="14">
        <v>0.108108108108108</v>
      </c>
      <c r="F20" s="14">
        <v>8.8888888888888906E-2</v>
      </c>
      <c r="G20" s="14">
        <v>0.16666666666666699</v>
      </c>
      <c r="H20" s="14"/>
      <c r="I20" s="14">
        <v>0.102362204724409</v>
      </c>
      <c r="J20" s="14">
        <v>0.16666666666666699</v>
      </c>
      <c r="K20" s="14"/>
      <c r="L20" s="14">
        <v>0.105691056910569</v>
      </c>
      <c r="M20" s="14">
        <v>0.16153846153846199</v>
      </c>
      <c r="N20" s="14"/>
      <c r="O20" s="14">
        <v>0.19626168224299101</v>
      </c>
      <c r="P20" s="14">
        <v>8.9743589743589702E-2</v>
      </c>
      <c r="Q20" s="14">
        <v>8.9552238805970102E-2</v>
      </c>
    </row>
    <row r="21" spans="2:17" ht="32" x14ac:dyDescent="0.2">
      <c r="B21" s="15" t="s">
        <v>100</v>
      </c>
      <c r="C21" s="14">
        <v>0.122529644268775</v>
      </c>
      <c r="D21" s="14">
        <v>0.11111111111111099</v>
      </c>
      <c r="E21" s="14">
        <v>0.18918918918918901</v>
      </c>
      <c r="F21" s="14">
        <v>0.11111111111111099</v>
      </c>
      <c r="G21" s="14">
        <v>0.11111111111111099</v>
      </c>
      <c r="H21" s="14"/>
      <c r="I21" s="14">
        <v>0.133858267716535</v>
      </c>
      <c r="J21" s="14">
        <v>0.11111111111111099</v>
      </c>
      <c r="K21" s="14"/>
      <c r="L21" s="14">
        <v>8.1300813008130093E-2</v>
      </c>
      <c r="M21" s="14">
        <v>0.16153846153846199</v>
      </c>
      <c r="N21" s="14"/>
      <c r="O21" s="14">
        <v>0.121495327102804</v>
      </c>
      <c r="P21" s="14">
        <v>0.102564102564103</v>
      </c>
      <c r="Q21" s="14">
        <v>0.134328358208955</v>
      </c>
    </row>
    <row r="22" spans="2:17" ht="32" x14ac:dyDescent="0.2">
      <c r="B22" s="15" t="s">
        <v>101</v>
      </c>
      <c r="C22" s="14">
        <v>3.9525691699604702E-2</v>
      </c>
      <c r="D22" s="14">
        <v>0.133333333333333</v>
      </c>
      <c r="E22" s="14">
        <v>2.7027027027027001E-2</v>
      </c>
      <c r="F22" s="14">
        <v>0</v>
      </c>
      <c r="G22" s="14">
        <v>2.3809523809523801E-2</v>
      </c>
      <c r="H22" s="14"/>
      <c r="I22" s="14">
        <v>5.5118110236220499E-2</v>
      </c>
      <c r="J22" s="14">
        <v>2.3809523809523801E-2</v>
      </c>
      <c r="K22" s="14"/>
      <c r="L22" s="14">
        <v>4.0650406504064998E-2</v>
      </c>
      <c r="M22" s="14">
        <v>3.8461538461538498E-2</v>
      </c>
      <c r="N22" s="14"/>
      <c r="O22" s="14">
        <v>3.7383177570093497E-2</v>
      </c>
      <c r="P22" s="14">
        <v>3.8461538461538498E-2</v>
      </c>
      <c r="Q22" s="14">
        <v>4.47761194029851E-2</v>
      </c>
    </row>
    <row r="23" spans="2:17" ht="16" x14ac:dyDescent="0.2">
      <c r="B23" s="15" t="s">
        <v>46</v>
      </c>
      <c r="C23" s="14">
        <v>1.18577075098814E-2</v>
      </c>
      <c r="D23" s="14">
        <v>4.4444444444444398E-2</v>
      </c>
      <c r="E23" s="14">
        <v>0</v>
      </c>
      <c r="F23" s="14">
        <v>0</v>
      </c>
      <c r="G23" s="14">
        <v>7.9365079365079395E-3</v>
      </c>
      <c r="H23" s="14"/>
      <c r="I23" s="14">
        <v>1.5748031496062999E-2</v>
      </c>
      <c r="J23" s="14">
        <v>7.9365079365079395E-3</v>
      </c>
      <c r="K23" s="14"/>
      <c r="L23" s="14">
        <v>8.1300813008130107E-3</v>
      </c>
      <c r="M23" s="14">
        <v>1.5384615384615399E-2</v>
      </c>
      <c r="N23" s="14"/>
      <c r="O23" s="14">
        <v>9.3457943925233603E-3</v>
      </c>
      <c r="P23" s="14">
        <v>2.5641025641025599E-2</v>
      </c>
      <c r="Q23" s="14">
        <v>0</v>
      </c>
    </row>
    <row r="24" spans="2:17" ht="16" x14ac:dyDescent="0.2">
      <c r="B24" s="15" t="s">
        <v>47</v>
      </c>
      <c r="C24" s="16">
        <v>1.97628458498024E-2</v>
      </c>
      <c r="D24" s="16">
        <v>4.4444444444444398E-2</v>
      </c>
      <c r="E24" s="16">
        <v>0</v>
      </c>
      <c r="F24" s="16">
        <v>2.2222222222222199E-2</v>
      </c>
      <c r="G24" s="16">
        <v>1.58730158730159E-2</v>
      </c>
      <c r="H24" s="16"/>
      <c r="I24" s="16">
        <v>2.3622047244094498E-2</v>
      </c>
      <c r="J24" s="16">
        <v>1.58730158730159E-2</v>
      </c>
      <c r="K24" s="16"/>
      <c r="L24" s="16">
        <v>1.6260162601626001E-2</v>
      </c>
      <c r="M24" s="16">
        <v>2.3076923076923099E-2</v>
      </c>
      <c r="N24" s="16"/>
      <c r="O24" s="16">
        <v>2.80373831775701E-2</v>
      </c>
      <c r="P24" s="16">
        <v>0</v>
      </c>
      <c r="Q24" s="16">
        <v>2.9850746268656699E-2</v>
      </c>
    </row>
    <row r="25" spans="2:17" x14ac:dyDescent="0.2">
      <c r="B25" s="13"/>
    </row>
    <row r="26" spans="2:17" x14ac:dyDescent="0.2">
      <c r="B26" t="s">
        <v>50</v>
      </c>
    </row>
    <row r="27" spans="2:17" x14ac:dyDescent="0.2">
      <c r="B27" t="s">
        <v>51</v>
      </c>
    </row>
    <row r="29" spans="2:17" x14ac:dyDescent="0.2">
      <c r="B29"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Q26"/>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103</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237</v>
      </c>
      <c r="D7" s="9">
        <v>36</v>
      </c>
      <c r="E7" s="9">
        <v>36</v>
      </c>
      <c r="F7" s="9">
        <v>44</v>
      </c>
      <c r="G7" s="9">
        <v>121</v>
      </c>
      <c r="H7" s="9"/>
      <c r="I7" s="9">
        <v>116</v>
      </c>
      <c r="J7" s="9">
        <v>121</v>
      </c>
      <c r="K7" s="9"/>
      <c r="L7" s="9">
        <v>115</v>
      </c>
      <c r="M7" s="9">
        <v>122</v>
      </c>
      <c r="N7" s="9"/>
      <c r="O7" s="9">
        <v>100</v>
      </c>
      <c r="P7" s="9">
        <v>74</v>
      </c>
      <c r="Q7" s="9">
        <v>62</v>
      </c>
    </row>
    <row r="8" spans="2:17" ht="16" x14ac:dyDescent="0.2">
      <c r="B8" s="15" t="s">
        <v>88</v>
      </c>
      <c r="C8" s="14">
        <v>0.22362869198312199</v>
      </c>
      <c r="D8" s="14">
        <v>0.30555555555555602</v>
      </c>
      <c r="E8" s="14">
        <v>0.194444444444444</v>
      </c>
      <c r="F8" s="14">
        <v>0.204545454545455</v>
      </c>
      <c r="G8" s="14">
        <v>0.214876033057851</v>
      </c>
      <c r="H8" s="14"/>
      <c r="I8" s="14">
        <v>0.232758620689655</v>
      </c>
      <c r="J8" s="14">
        <v>0.214876033057851</v>
      </c>
      <c r="K8" s="14"/>
      <c r="L8" s="14">
        <v>0.2</v>
      </c>
      <c r="M8" s="14">
        <v>0.24590163934426201</v>
      </c>
      <c r="N8" s="14"/>
      <c r="O8" s="14">
        <v>0.13</v>
      </c>
      <c r="P8" s="14">
        <v>0.28378378378378399</v>
      </c>
      <c r="Q8" s="14">
        <v>0.30645161290322598</v>
      </c>
    </row>
    <row r="9" spans="2:17" ht="32" x14ac:dyDescent="0.2">
      <c r="B9" s="15" t="s">
        <v>89</v>
      </c>
      <c r="C9" s="14">
        <v>0.21940928270042201</v>
      </c>
      <c r="D9" s="14">
        <v>0.16666666666666699</v>
      </c>
      <c r="E9" s="14">
        <v>0.11111111111111099</v>
      </c>
      <c r="F9" s="14">
        <v>0.29545454545454503</v>
      </c>
      <c r="G9" s="14">
        <v>0.23966942148760301</v>
      </c>
      <c r="H9" s="14"/>
      <c r="I9" s="14">
        <v>0.198275862068966</v>
      </c>
      <c r="J9" s="14">
        <v>0.23966942148760301</v>
      </c>
      <c r="K9" s="14"/>
      <c r="L9" s="14">
        <v>0.23478260869565201</v>
      </c>
      <c r="M9" s="14">
        <v>0.204918032786885</v>
      </c>
      <c r="N9" s="14"/>
      <c r="O9" s="14">
        <v>0.22</v>
      </c>
      <c r="P9" s="14">
        <v>0.32432432432432401</v>
      </c>
      <c r="Q9" s="14">
        <v>9.6774193548387094E-2</v>
      </c>
    </row>
    <row r="10" spans="2:17" ht="16" x14ac:dyDescent="0.2">
      <c r="B10" s="15" t="s">
        <v>90</v>
      </c>
      <c r="C10" s="14">
        <v>0.189873417721519</v>
      </c>
      <c r="D10" s="14">
        <v>2.7777777777777801E-2</v>
      </c>
      <c r="E10" s="14">
        <v>0.16666666666666699</v>
      </c>
      <c r="F10" s="14">
        <v>0.25</v>
      </c>
      <c r="G10" s="14">
        <v>0.22314049586776899</v>
      </c>
      <c r="H10" s="14"/>
      <c r="I10" s="14">
        <v>0.15517241379310301</v>
      </c>
      <c r="J10" s="14">
        <v>0.22314049586776899</v>
      </c>
      <c r="K10" s="14"/>
      <c r="L10" s="14">
        <v>0.22608695652173899</v>
      </c>
      <c r="M10" s="14">
        <v>0.15573770491803299</v>
      </c>
      <c r="N10" s="14"/>
      <c r="O10" s="14">
        <v>0.21</v>
      </c>
      <c r="P10" s="14">
        <v>0.14864864864864899</v>
      </c>
      <c r="Q10" s="14">
        <v>0.209677419354839</v>
      </c>
    </row>
    <row r="11" spans="2:17" ht="16" x14ac:dyDescent="0.2">
      <c r="B11" s="15" t="s">
        <v>91</v>
      </c>
      <c r="C11" s="14">
        <v>0.177215189873418</v>
      </c>
      <c r="D11" s="14">
        <v>0.22222222222222199</v>
      </c>
      <c r="E11" s="14">
        <v>0.25</v>
      </c>
      <c r="F11" s="14">
        <v>0.11363636363636399</v>
      </c>
      <c r="G11" s="14">
        <v>0.165289256198347</v>
      </c>
      <c r="H11" s="14"/>
      <c r="I11" s="14">
        <v>0.18965517241379301</v>
      </c>
      <c r="J11" s="14">
        <v>0.165289256198347</v>
      </c>
      <c r="K11" s="14"/>
      <c r="L11" s="14">
        <v>0.19130434782608699</v>
      </c>
      <c r="M11" s="14">
        <v>0.16393442622950799</v>
      </c>
      <c r="N11" s="14"/>
      <c r="O11" s="14">
        <v>0.14000000000000001</v>
      </c>
      <c r="P11" s="14">
        <v>0.14864864864864899</v>
      </c>
      <c r="Q11" s="14">
        <v>0.27419354838709697</v>
      </c>
    </row>
    <row r="12" spans="2:17" ht="32" x14ac:dyDescent="0.2">
      <c r="B12" s="15" t="s">
        <v>92</v>
      </c>
      <c r="C12" s="14">
        <v>0.14767932489451499</v>
      </c>
      <c r="D12" s="14">
        <v>5.5555555555555601E-2</v>
      </c>
      <c r="E12" s="14">
        <v>0.11111111111111099</v>
      </c>
      <c r="F12" s="14">
        <v>0.204545454545455</v>
      </c>
      <c r="G12" s="14">
        <v>0.165289256198347</v>
      </c>
      <c r="H12" s="14"/>
      <c r="I12" s="14">
        <v>0.12931034482758599</v>
      </c>
      <c r="J12" s="14">
        <v>0.165289256198347</v>
      </c>
      <c r="K12" s="14"/>
      <c r="L12" s="14">
        <v>0.139130434782609</v>
      </c>
      <c r="M12" s="14">
        <v>0.15573770491803299</v>
      </c>
      <c r="N12" s="14"/>
      <c r="O12" s="14">
        <v>0.18</v>
      </c>
      <c r="P12" s="14">
        <v>9.45945945945946E-2</v>
      </c>
      <c r="Q12" s="14">
        <v>0.16129032258064499</v>
      </c>
    </row>
    <row r="13" spans="2:17" ht="16" x14ac:dyDescent="0.2">
      <c r="B13" s="15" t="s">
        <v>95</v>
      </c>
      <c r="C13" s="14">
        <v>0.118143459915612</v>
      </c>
      <c r="D13" s="14">
        <v>2.7777777777777801E-2</v>
      </c>
      <c r="E13" s="14">
        <v>0.11111111111111099</v>
      </c>
      <c r="F13" s="14">
        <v>0.11363636363636399</v>
      </c>
      <c r="G13" s="14">
        <v>0.14876033057851201</v>
      </c>
      <c r="H13" s="14"/>
      <c r="I13" s="14">
        <v>8.6206896551724102E-2</v>
      </c>
      <c r="J13" s="14">
        <v>0.14876033057851201</v>
      </c>
      <c r="K13" s="14"/>
      <c r="L13" s="14">
        <v>0.11304347826087</v>
      </c>
      <c r="M13" s="14">
        <v>0.12295081967213101</v>
      </c>
      <c r="N13" s="14"/>
      <c r="O13" s="14">
        <v>0.13</v>
      </c>
      <c r="P13" s="14">
        <v>0.14864864864864899</v>
      </c>
      <c r="Q13" s="14">
        <v>6.4516129032258104E-2</v>
      </c>
    </row>
    <row r="14" spans="2:17" ht="32" x14ac:dyDescent="0.2">
      <c r="B14" s="15" t="s">
        <v>94</v>
      </c>
      <c r="C14" s="14">
        <v>0.118143459915612</v>
      </c>
      <c r="D14" s="14">
        <v>0.11111111111111099</v>
      </c>
      <c r="E14" s="14">
        <v>8.3333333333333301E-2</v>
      </c>
      <c r="F14" s="14">
        <v>0.13636363636363599</v>
      </c>
      <c r="G14" s="14">
        <v>0.12396694214876</v>
      </c>
      <c r="H14" s="14"/>
      <c r="I14" s="14">
        <v>0.11206896551724101</v>
      </c>
      <c r="J14" s="14">
        <v>0.12396694214876</v>
      </c>
      <c r="K14" s="14"/>
      <c r="L14" s="14">
        <v>0.121739130434783</v>
      </c>
      <c r="M14" s="14">
        <v>0.114754098360656</v>
      </c>
      <c r="N14" s="14"/>
      <c r="O14" s="14">
        <v>0.12</v>
      </c>
      <c r="P14" s="14">
        <v>0.121621621621622</v>
      </c>
      <c r="Q14" s="14">
        <v>0.112903225806452</v>
      </c>
    </row>
    <row r="15" spans="2:17" ht="32" x14ac:dyDescent="0.2">
      <c r="B15" s="15" t="s">
        <v>96</v>
      </c>
      <c r="C15" s="14">
        <v>0.113924050632911</v>
      </c>
      <c r="D15" s="14">
        <v>8.3333333333333301E-2</v>
      </c>
      <c r="E15" s="14">
        <v>0.13888888888888901</v>
      </c>
      <c r="F15" s="14">
        <v>9.0909090909090898E-2</v>
      </c>
      <c r="G15" s="14">
        <v>0.12396694214876</v>
      </c>
      <c r="H15" s="14"/>
      <c r="I15" s="14">
        <v>0.10344827586206901</v>
      </c>
      <c r="J15" s="14">
        <v>0.12396694214876</v>
      </c>
      <c r="K15" s="14"/>
      <c r="L15" s="14">
        <v>0.121739130434783</v>
      </c>
      <c r="M15" s="14">
        <v>0.10655737704918</v>
      </c>
      <c r="N15" s="14"/>
      <c r="O15" s="14">
        <v>0.09</v>
      </c>
      <c r="P15" s="14">
        <v>0.108108108108108</v>
      </c>
      <c r="Q15" s="14">
        <v>0.14516129032258099</v>
      </c>
    </row>
    <row r="16" spans="2:17" ht="16" x14ac:dyDescent="0.2">
      <c r="B16" s="15" t="s">
        <v>98</v>
      </c>
      <c r="C16" s="14">
        <v>6.3291139240506306E-2</v>
      </c>
      <c r="D16" s="14">
        <v>5.5555555555555601E-2</v>
      </c>
      <c r="E16" s="14">
        <v>5.5555555555555601E-2</v>
      </c>
      <c r="F16" s="14">
        <v>0</v>
      </c>
      <c r="G16" s="14">
        <v>9.0909090909090898E-2</v>
      </c>
      <c r="H16" s="14"/>
      <c r="I16" s="14">
        <v>3.4482758620689703E-2</v>
      </c>
      <c r="J16" s="14">
        <v>9.0909090909090898E-2</v>
      </c>
      <c r="K16" s="14"/>
      <c r="L16" s="14">
        <v>9.5652173913043495E-2</v>
      </c>
      <c r="M16" s="14">
        <v>3.2786885245901599E-2</v>
      </c>
      <c r="N16" s="14"/>
      <c r="O16" s="14">
        <v>0.09</v>
      </c>
      <c r="P16" s="14">
        <v>4.0540540540540501E-2</v>
      </c>
      <c r="Q16" s="14">
        <v>4.8387096774193498E-2</v>
      </c>
    </row>
    <row r="17" spans="2:17" ht="16" x14ac:dyDescent="0.2">
      <c r="B17" s="15" t="s">
        <v>93</v>
      </c>
      <c r="C17" s="14">
        <v>5.0632911392405097E-2</v>
      </c>
      <c r="D17" s="14">
        <v>2.7777777777777801E-2</v>
      </c>
      <c r="E17" s="14">
        <v>8.3333333333333301E-2</v>
      </c>
      <c r="F17" s="14">
        <v>4.5454545454545497E-2</v>
      </c>
      <c r="G17" s="14">
        <v>4.9586776859504099E-2</v>
      </c>
      <c r="H17" s="14"/>
      <c r="I17" s="14">
        <v>5.1724137931034503E-2</v>
      </c>
      <c r="J17" s="14">
        <v>4.9586776859504099E-2</v>
      </c>
      <c r="K17" s="14"/>
      <c r="L17" s="14">
        <v>3.4782608695652202E-2</v>
      </c>
      <c r="M17" s="14">
        <v>6.5573770491803296E-2</v>
      </c>
      <c r="N17" s="14"/>
      <c r="O17" s="14">
        <v>0.06</v>
      </c>
      <c r="P17" s="14">
        <v>6.7567567567567599E-2</v>
      </c>
      <c r="Q17" s="14">
        <v>1.6129032258064498E-2</v>
      </c>
    </row>
    <row r="18" spans="2:17" ht="32" x14ac:dyDescent="0.2">
      <c r="B18" s="15" t="s">
        <v>100</v>
      </c>
      <c r="C18" s="14">
        <v>4.6413502109704602E-2</v>
      </c>
      <c r="D18" s="14">
        <v>8.3333333333333301E-2</v>
      </c>
      <c r="E18" s="14">
        <v>2.7777777777777801E-2</v>
      </c>
      <c r="F18" s="14">
        <v>4.5454545454545497E-2</v>
      </c>
      <c r="G18" s="14">
        <v>4.1322314049586799E-2</v>
      </c>
      <c r="H18" s="14"/>
      <c r="I18" s="14">
        <v>5.1724137931034503E-2</v>
      </c>
      <c r="J18" s="14">
        <v>4.1322314049586799E-2</v>
      </c>
      <c r="K18" s="14"/>
      <c r="L18" s="14">
        <v>3.4782608695652202E-2</v>
      </c>
      <c r="M18" s="14">
        <v>5.7377049180327898E-2</v>
      </c>
      <c r="N18" s="14"/>
      <c r="O18" s="14">
        <v>0.05</v>
      </c>
      <c r="P18" s="14">
        <v>2.7027027027027001E-2</v>
      </c>
      <c r="Q18" s="14">
        <v>4.8387096774193498E-2</v>
      </c>
    </row>
    <row r="19" spans="2:17" ht="16" x14ac:dyDescent="0.2">
      <c r="B19" s="15" t="s">
        <v>97</v>
      </c>
      <c r="C19" s="14">
        <v>4.2194092827004197E-2</v>
      </c>
      <c r="D19" s="14">
        <v>2.7777777777777801E-2</v>
      </c>
      <c r="E19" s="14">
        <v>2.7777777777777801E-2</v>
      </c>
      <c r="F19" s="14">
        <v>0</v>
      </c>
      <c r="G19" s="14">
        <v>6.6115702479338803E-2</v>
      </c>
      <c r="H19" s="14"/>
      <c r="I19" s="14">
        <v>1.72413793103448E-2</v>
      </c>
      <c r="J19" s="14">
        <v>6.6115702479338803E-2</v>
      </c>
      <c r="K19" s="14"/>
      <c r="L19" s="14">
        <v>3.4782608695652202E-2</v>
      </c>
      <c r="M19" s="14">
        <v>4.91803278688525E-2</v>
      </c>
      <c r="N19" s="14"/>
      <c r="O19" s="14">
        <v>0.03</v>
      </c>
      <c r="P19" s="14">
        <v>5.4054054054054099E-2</v>
      </c>
      <c r="Q19" s="14">
        <v>4.8387096774193498E-2</v>
      </c>
    </row>
    <row r="20" spans="2:17" ht="32" x14ac:dyDescent="0.2">
      <c r="B20" s="15" t="s">
        <v>77</v>
      </c>
      <c r="C20" s="14">
        <v>3.7974683544303799E-2</v>
      </c>
      <c r="D20" s="14">
        <v>8.3333333333333301E-2</v>
      </c>
      <c r="E20" s="14">
        <v>2.7777777777777801E-2</v>
      </c>
      <c r="F20" s="14">
        <v>0</v>
      </c>
      <c r="G20" s="14">
        <v>4.1322314049586799E-2</v>
      </c>
      <c r="H20" s="14"/>
      <c r="I20" s="14">
        <v>3.4482758620689703E-2</v>
      </c>
      <c r="J20" s="14">
        <v>4.1322314049586799E-2</v>
      </c>
      <c r="K20" s="14"/>
      <c r="L20" s="14">
        <v>2.6086956521739101E-2</v>
      </c>
      <c r="M20" s="14">
        <v>4.91803278688525E-2</v>
      </c>
      <c r="N20" s="14"/>
      <c r="O20" s="14">
        <v>0.06</v>
      </c>
      <c r="P20" s="14">
        <v>1.35135135135135E-2</v>
      </c>
      <c r="Q20" s="14">
        <v>3.2258064516128997E-2</v>
      </c>
    </row>
    <row r="21" spans="2:17" ht="32" x14ac:dyDescent="0.2">
      <c r="B21" s="15" t="s">
        <v>99</v>
      </c>
      <c r="C21" s="16">
        <v>3.7974683544303799E-2</v>
      </c>
      <c r="D21" s="16">
        <v>2.7777777777777801E-2</v>
      </c>
      <c r="E21" s="16">
        <v>2.7777777777777801E-2</v>
      </c>
      <c r="F21" s="16">
        <v>2.27272727272727E-2</v>
      </c>
      <c r="G21" s="16">
        <v>4.9586776859504099E-2</v>
      </c>
      <c r="H21" s="16"/>
      <c r="I21" s="16">
        <v>2.5862068965517199E-2</v>
      </c>
      <c r="J21" s="16">
        <v>4.9586776859504099E-2</v>
      </c>
      <c r="K21" s="16"/>
      <c r="L21" s="16">
        <v>2.6086956521739101E-2</v>
      </c>
      <c r="M21" s="16">
        <v>4.91803278688525E-2</v>
      </c>
      <c r="N21" s="16"/>
      <c r="O21" s="16">
        <v>0.04</v>
      </c>
      <c r="P21" s="16">
        <v>5.4054054054054099E-2</v>
      </c>
      <c r="Q21" s="16">
        <v>1.6129032258064498E-2</v>
      </c>
    </row>
    <row r="22" spans="2:17" x14ac:dyDescent="0.2">
      <c r="B22" s="13" t="s">
        <v>104</v>
      </c>
    </row>
    <row r="23" spans="2:17" x14ac:dyDescent="0.2">
      <c r="B23" t="s">
        <v>50</v>
      </c>
    </row>
    <row r="24" spans="2:17" x14ac:dyDescent="0.2">
      <c r="B24" t="s">
        <v>51</v>
      </c>
    </row>
    <row r="26" spans="2:17" x14ac:dyDescent="0.2">
      <c r="B26"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Q31"/>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122</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105</v>
      </c>
      <c r="C8" s="14">
        <v>0.58102766798419003</v>
      </c>
      <c r="D8" s="14">
        <v>0.4</v>
      </c>
      <c r="E8" s="14">
        <v>0.45945945945945899</v>
      </c>
      <c r="F8" s="14">
        <v>0.68888888888888899</v>
      </c>
      <c r="G8" s="14">
        <v>0.64285714285714302</v>
      </c>
      <c r="H8" s="14"/>
      <c r="I8" s="14">
        <v>0.51968503937007904</v>
      </c>
      <c r="J8" s="14">
        <v>0.64285714285714302</v>
      </c>
      <c r="K8" s="14"/>
      <c r="L8" s="14">
        <v>0.52032520325203302</v>
      </c>
      <c r="M8" s="14">
        <v>0.63846153846153797</v>
      </c>
      <c r="N8" s="14"/>
      <c r="O8" s="14">
        <v>0.57009345794392496</v>
      </c>
      <c r="P8" s="14">
        <v>0.61538461538461497</v>
      </c>
      <c r="Q8" s="14">
        <v>0.55223880597014896</v>
      </c>
    </row>
    <row r="9" spans="2:17" ht="16" x14ac:dyDescent="0.2">
      <c r="B9" s="15" t="s">
        <v>106</v>
      </c>
      <c r="C9" s="14">
        <v>0.32806324110671897</v>
      </c>
      <c r="D9" s="14">
        <v>0.17777777777777801</v>
      </c>
      <c r="E9" s="14">
        <v>0.37837837837837801</v>
      </c>
      <c r="F9" s="14">
        <v>0.24444444444444399</v>
      </c>
      <c r="G9" s="14">
        <v>0.39682539682539703</v>
      </c>
      <c r="H9" s="14"/>
      <c r="I9" s="14">
        <v>0.25984251968503902</v>
      </c>
      <c r="J9" s="14">
        <v>0.39682539682539703</v>
      </c>
      <c r="K9" s="14"/>
      <c r="L9" s="14">
        <v>0.25203252032520301</v>
      </c>
      <c r="M9" s="14">
        <v>0.4</v>
      </c>
      <c r="N9" s="14"/>
      <c r="O9" s="14">
        <v>0.28037383177570102</v>
      </c>
      <c r="P9" s="14">
        <v>0.37179487179487197</v>
      </c>
      <c r="Q9" s="14">
        <v>0.34328358208955201</v>
      </c>
    </row>
    <row r="10" spans="2:17" ht="16" x14ac:dyDescent="0.2">
      <c r="B10" s="15" t="s">
        <v>107</v>
      </c>
      <c r="C10" s="14">
        <v>0.312252964426877</v>
      </c>
      <c r="D10" s="14">
        <v>0.28888888888888897</v>
      </c>
      <c r="E10" s="14">
        <v>0.21621621621621601</v>
      </c>
      <c r="F10" s="14">
        <v>0.31111111111111101</v>
      </c>
      <c r="G10" s="14">
        <v>0.34920634920634902</v>
      </c>
      <c r="H10" s="14"/>
      <c r="I10" s="14">
        <v>0.27559055118110198</v>
      </c>
      <c r="J10" s="14">
        <v>0.34920634920634902</v>
      </c>
      <c r="K10" s="14"/>
      <c r="L10" s="14">
        <v>0.422764227642276</v>
      </c>
      <c r="M10" s="14">
        <v>0.20769230769230801</v>
      </c>
      <c r="N10" s="14"/>
      <c r="O10" s="14">
        <v>0.28037383177570102</v>
      </c>
      <c r="P10" s="14">
        <v>0.42307692307692302</v>
      </c>
      <c r="Q10" s="14">
        <v>0.238805970149254</v>
      </c>
    </row>
    <row r="11" spans="2:17" ht="16" x14ac:dyDescent="0.2">
      <c r="B11" s="15" t="s">
        <v>108</v>
      </c>
      <c r="C11" s="14">
        <v>0.28458498023715401</v>
      </c>
      <c r="D11" s="14">
        <v>0.133333333333333</v>
      </c>
      <c r="E11" s="14">
        <v>0.24324324324324301</v>
      </c>
      <c r="F11" s="14">
        <v>0.17777777777777801</v>
      </c>
      <c r="G11" s="14">
        <v>0.38888888888888901</v>
      </c>
      <c r="H11" s="14"/>
      <c r="I11" s="14">
        <v>0.181102362204724</v>
      </c>
      <c r="J11" s="14">
        <v>0.38888888888888901</v>
      </c>
      <c r="K11" s="14"/>
      <c r="L11" s="14">
        <v>0.292682926829268</v>
      </c>
      <c r="M11" s="14">
        <v>0.27692307692307699</v>
      </c>
      <c r="N11" s="14"/>
      <c r="O11" s="14">
        <v>0.29906542056074797</v>
      </c>
      <c r="P11" s="14">
        <v>0.230769230769231</v>
      </c>
      <c r="Q11" s="14">
        <v>0.31343283582089598</v>
      </c>
    </row>
    <row r="12" spans="2:17" ht="16" x14ac:dyDescent="0.2">
      <c r="B12" s="15" t="s">
        <v>109</v>
      </c>
      <c r="C12" s="14">
        <v>0.24901185770751</v>
      </c>
      <c r="D12" s="14">
        <v>0.2</v>
      </c>
      <c r="E12" s="14">
        <v>0.162162162162162</v>
      </c>
      <c r="F12" s="14">
        <v>0.28888888888888897</v>
      </c>
      <c r="G12" s="14">
        <v>0.27777777777777801</v>
      </c>
      <c r="H12" s="14"/>
      <c r="I12" s="14">
        <v>0.220472440944882</v>
      </c>
      <c r="J12" s="14">
        <v>0.27777777777777801</v>
      </c>
      <c r="K12" s="14"/>
      <c r="L12" s="14">
        <v>0.30894308943089399</v>
      </c>
      <c r="M12" s="14">
        <v>0.19230769230769201</v>
      </c>
      <c r="N12" s="14"/>
      <c r="O12" s="14">
        <v>0.242990654205607</v>
      </c>
      <c r="P12" s="14">
        <v>0.32051282051282098</v>
      </c>
      <c r="Q12" s="14">
        <v>0.17910447761194001</v>
      </c>
    </row>
    <row r="13" spans="2:17" ht="16" x14ac:dyDescent="0.2">
      <c r="B13" s="15" t="s">
        <v>110</v>
      </c>
      <c r="C13" s="14">
        <v>0.21343873517786599</v>
      </c>
      <c r="D13" s="14">
        <v>0.17777777777777801</v>
      </c>
      <c r="E13" s="14">
        <v>0.29729729729729698</v>
      </c>
      <c r="F13" s="14">
        <v>0.2</v>
      </c>
      <c r="G13" s="14">
        <v>0.206349206349206</v>
      </c>
      <c r="H13" s="14"/>
      <c r="I13" s="14">
        <v>0.220472440944882</v>
      </c>
      <c r="J13" s="14">
        <v>0.206349206349206</v>
      </c>
      <c r="K13" s="14"/>
      <c r="L13" s="14">
        <v>0.22764227642276399</v>
      </c>
      <c r="M13" s="14">
        <v>0.2</v>
      </c>
      <c r="N13" s="14"/>
      <c r="O13" s="14">
        <v>0.21495327102803699</v>
      </c>
      <c r="P13" s="14">
        <v>0.19230769230769201</v>
      </c>
      <c r="Q13" s="14">
        <v>0.238805970149254</v>
      </c>
    </row>
    <row r="14" spans="2:17" ht="16" x14ac:dyDescent="0.2">
      <c r="B14" s="15" t="s">
        <v>111</v>
      </c>
      <c r="C14" s="14">
        <v>0.185770750988142</v>
      </c>
      <c r="D14" s="14">
        <v>0.155555555555556</v>
      </c>
      <c r="E14" s="14">
        <v>0.108108108108108</v>
      </c>
      <c r="F14" s="14">
        <v>0.133333333333333</v>
      </c>
      <c r="G14" s="14">
        <v>0.238095238095238</v>
      </c>
      <c r="H14" s="14"/>
      <c r="I14" s="14">
        <v>0.133858267716535</v>
      </c>
      <c r="J14" s="14">
        <v>0.238095238095238</v>
      </c>
      <c r="K14" s="14"/>
      <c r="L14" s="14">
        <v>0.17073170731707299</v>
      </c>
      <c r="M14" s="14">
        <v>0.2</v>
      </c>
      <c r="N14" s="14"/>
      <c r="O14" s="14">
        <v>0.18691588785046701</v>
      </c>
      <c r="P14" s="14">
        <v>0.17948717948717899</v>
      </c>
      <c r="Q14" s="14">
        <v>0.19402985074626899</v>
      </c>
    </row>
    <row r="15" spans="2:17" ht="16" x14ac:dyDescent="0.2">
      <c r="B15" s="15" t="s">
        <v>112</v>
      </c>
      <c r="C15" s="14">
        <v>0.185770750988142</v>
      </c>
      <c r="D15" s="14">
        <v>0.11111111111111099</v>
      </c>
      <c r="E15" s="14">
        <v>0.135135135135135</v>
      </c>
      <c r="F15" s="14">
        <v>0.133333333333333</v>
      </c>
      <c r="G15" s="14">
        <v>0.24603174603174599</v>
      </c>
      <c r="H15" s="14"/>
      <c r="I15" s="14">
        <v>0.12598425196850399</v>
      </c>
      <c r="J15" s="14">
        <v>0.24603174603174599</v>
      </c>
      <c r="K15" s="14"/>
      <c r="L15" s="14">
        <v>0.16260162601625999</v>
      </c>
      <c r="M15" s="14">
        <v>0.20769230769230801</v>
      </c>
      <c r="N15" s="14"/>
      <c r="O15" s="14">
        <v>0.13084112149532701</v>
      </c>
      <c r="P15" s="14">
        <v>0.17948717948717899</v>
      </c>
      <c r="Q15" s="14">
        <v>0.26865671641791</v>
      </c>
    </row>
    <row r="16" spans="2:17" ht="16" x14ac:dyDescent="0.2">
      <c r="B16" s="15" t="s">
        <v>113</v>
      </c>
      <c r="C16" s="14">
        <v>0.173913043478261</v>
      </c>
      <c r="D16" s="14">
        <v>6.6666666666666693E-2</v>
      </c>
      <c r="E16" s="14">
        <v>0.162162162162162</v>
      </c>
      <c r="F16" s="14">
        <v>8.8888888888888906E-2</v>
      </c>
      <c r="G16" s="14">
        <v>0.24603174603174599</v>
      </c>
      <c r="H16" s="14"/>
      <c r="I16" s="14">
        <v>0.102362204724409</v>
      </c>
      <c r="J16" s="14">
        <v>0.24603174603174599</v>
      </c>
      <c r="K16" s="14"/>
      <c r="L16" s="14">
        <v>0.17886178861788599</v>
      </c>
      <c r="M16" s="14">
        <v>0.16923076923076899</v>
      </c>
      <c r="N16" s="14"/>
      <c r="O16" s="14">
        <v>0.15887850467289699</v>
      </c>
      <c r="P16" s="14">
        <v>0.16666666666666699</v>
      </c>
      <c r="Q16" s="14">
        <v>0.19402985074626899</v>
      </c>
    </row>
    <row r="17" spans="2:17" ht="16" x14ac:dyDescent="0.2">
      <c r="B17" s="15" t="s">
        <v>114</v>
      </c>
      <c r="C17" s="14">
        <v>0.1699604743083</v>
      </c>
      <c r="D17" s="14">
        <v>6.6666666666666693E-2</v>
      </c>
      <c r="E17" s="14">
        <v>0.135135135135135</v>
      </c>
      <c r="F17" s="14">
        <v>0.133333333333333</v>
      </c>
      <c r="G17" s="14">
        <v>0.23015873015873001</v>
      </c>
      <c r="H17" s="14"/>
      <c r="I17" s="14">
        <v>0.110236220472441</v>
      </c>
      <c r="J17" s="14">
        <v>0.23015873015873001</v>
      </c>
      <c r="K17" s="14"/>
      <c r="L17" s="14">
        <v>0.154471544715447</v>
      </c>
      <c r="M17" s="14">
        <v>0.18461538461538499</v>
      </c>
      <c r="N17" s="14"/>
      <c r="O17" s="14">
        <v>0.168224299065421</v>
      </c>
      <c r="P17" s="14">
        <v>0.15384615384615399</v>
      </c>
      <c r="Q17" s="14">
        <v>0.17910447761194001</v>
      </c>
    </row>
    <row r="18" spans="2:17" ht="16" x14ac:dyDescent="0.2">
      <c r="B18" s="15" t="s">
        <v>115</v>
      </c>
      <c r="C18" s="14">
        <v>0.16600790513833999</v>
      </c>
      <c r="D18" s="14">
        <v>0.133333333333333</v>
      </c>
      <c r="E18" s="14">
        <v>0.135135135135135</v>
      </c>
      <c r="F18" s="14">
        <v>0.11111111111111099</v>
      </c>
      <c r="G18" s="14">
        <v>0.206349206349206</v>
      </c>
      <c r="H18" s="14"/>
      <c r="I18" s="14">
        <v>0.12598425196850399</v>
      </c>
      <c r="J18" s="14">
        <v>0.206349206349206</v>
      </c>
      <c r="K18" s="14"/>
      <c r="L18" s="14">
        <v>0.146341463414634</v>
      </c>
      <c r="M18" s="14">
        <v>0.18461538461538499</v>
      </c>
      <c r="N18" s="14"/>
      <c r="O18" s="14">
        <v>0.14953271028037399</v>
      </c>
      <c r="P18" s="14">
        <v>0.19230769230769201</v>
      </c>
      <c r="Q18" s="14">
        <v>0.14925373134328401</v>
      </c>
    </row>
    <row r="19" spans="2:17" ht="16" x14ac:dyDescent="0.2">
      <c r="B19" s="15" t="s">
        <v>116</v>
      </c>
      <c r="C19" s="14">
        <v>0.14624505928853801</v>
      </c>
      <c r="D19" s="14">
        <v>0.11111111111111099</v>
      </c>
      <c r="E19" s="14">
        <v>0.162162162162162</v>
      </c>
      <c r="F19" s="14">
        <v>0.24444444444444399</v>
      </c>
      <c r="G19" s="14">
        <v>0.119047619047619</v>
      </c>
      <c r="H19" s="14"/>
      <c r="I19" s="14">
        <v>0.17322834645669299</v>
      </c>
      <c r="J19" s="14">
        <v>0.119047619047619</v>
      </c>
      <c r="K19" s="14"/>
      <c r="L19" s="14">
        <v>0.17886178861788599</v>
      </c>
      <c r="M19" s="14">
        <v>0.115384615384615</v>
      </c>
      <c r="N19" s="14"/>
      <c r="O19" s="14">
        <v>0.15887850467289699</v>
      </c>
      <c r="P19" s="14">
        <v>0.102564102564103</v>
      </c>
      <c r="Q19" s="14">
        <v>0.164179104477612</v>
      </c>
    </row>
    <row r="20" spans="2:17" ht="16" x14ac:dyDescent="0.2">
      <c r="B20" s="15" t="s">
        <v>117</v>
      </c>
      <c r="C20" s="14">
        <v>9.4861660079051405E-2</v>
      </c>
      <c r="D20" s="14">
        <v>6.6666666666666693E-2</v>
      </c>
      <c r="E20" s="14">
        <v>8.1081081081081099E-2</v>
      </c>
      <c r="F20" s="14">
        <v>6.6666666666666693E-2</v>
      </c>
      <c r="G20" s="14">
        <v>0.119047619047619</v>
      </c>
      <c r="H20" s="14"/>
      <c r="I20" s="14">
        <v>7.0866141732283505E-2</v>
      </c>
      <c r="J20" s="14">
        <v>0.119047619047619</v>
      </c>
      <c r="K20" s="14"/>
      <c r="L20" s="14">
        <v>8.9430894308943104E-2</v>
      </c>
      <c r="M20" s="14">
        <v>0.1</v>
      </c>
      <c r="N20" s="14"/>
      <c r="O20" s="14">
        <v>7.4766355140186896E-2</v>
      </c>
      <c r="P20" s="14">
        <v>0.128205128205128</v>
      </c>
      <c r="Q20" s="14">
        <v>7.4626865671641798E-2</v>
      </c>
    </row>
    <row r="21" spans="2:17" ht="16" x14ac:dyDescent="0.2">
      <c r="B21" s="15" t="s">
        <v>55</v>
      </c>
      <c r="C21" s="14">
        <v>9.4861660079051405E-2</v>
      </c>
      <c r="D21" s="14">
        <v>0.266666666666667</v>
      </c>
      <c r="E21" s="14">
        <v>0.108108108108108</v>
      </c>
      <c r="F21" s="14">
        <v>6.6666666666666693E-2</v>
      </c>
      <c r="G21" s="14">
        <v>3.9682539682539701E-2</v>
      </c>
      <c r="H21" s="14"/>
      <c r="I21" s="14">
        <v>0.14960629921259799</v>
      </c>
      <c r="J21" s="14">
        <v>3.9682539682539701E-2</v>
      </c>
      <c r="K21" s="14"/>
      <c r="L21" s="14">
        <v>0.13008130081300801</v>
      </c>
      <c r="M21" s="14">
        <v>6.15384615384615E-2</v>
      </c>
      <c r="N21" s="14"/>
      <c r="O21" s="14">
        <v>5.60747663551402E-2</v>
      </c>
      <c r="P21" s="14">
        <v>8.9743589743589702E-2</v>
      </c>
      <c r="Q21" s="14">
        <v>0.164179104477612</v>
      </c>
    </row>
    <row r="22" spans="2:17" ht="16" x14ac:dyDescent="0.2">
      <c r="B22" s="15" t="s">
        <v>118</v>
      </c>
      <c r="C22" s="14">
        <v>5.9288537549407098E-2</v>
      </c>
      <c r="D22" s="14">
        <v>4.4444444444444398E-2</v>
      </c>
      <c r="E22" s="14">
        <v>5.4054054054054099E-2</v>
      </c>
      <c r="F22" s="14">
        <v>2.2222222222222199E-2</v>
      </c>
      <c r="G22" s="14">
        <v>7.9365079365079402E-2</v>
      </c>
      <c r="H22" s="14"/>
      <c r="I22" s="14">
        <v>3.9370078740157501E-2</v>
      </c>
      <c r="J22" s="14">
        <v>7.9365079365079402E-2</v>
      </c>
      <c r="K22" s="14"/>
      <c r="L22" s="14">
        <v>5.6910569105691103E-2</v>
      </c>
      <c r="M22" s="14">
        <v>6.15384615384615E-2</v>
      </c>
      <c r="N22" s="14"/>
      <c r="O22" s="14">
        <v>2.80373831775701E-2</v>
      </c>
      <c r="P22" s="14">
        <v>7.69230769230769E-2</v>
      </c>
      <c r="Q22" s="14">
        <v>7.4626865671641798E-2</v>
      </c>
    </row>
    <row r="23" spans="2:17" ht="16" x14ac:dyDescent="0.2">
      <c r="B23" s="15" t="s">
        <v>119</v>
      </c>
      <c r="C23" s="14">
        <v>4.3478260869565202E-2</v>
      </c>
      <c r="D23" s="14">
        <v>2.2222222222222199E-2</v>
      </c>
      <c r="E23" s="14">
        <v>2.7027027027027001E-2</v>
      </c>
      <c r="F23" s="14">
        <v>8.8888888888888906E-2</v>
      </c>
      <c r="G23" s="14">
        <v>3.9682539682539701E-2</v>
      </c>
      <c r="H23" s="14"/>
      <c r="I23" s="14">
        <v>4.7244094488188997E-2</v>
      </c>
      <c r="J23" s="14">
        <v>3.9682539682539701E-2</v>
      </c>
      <c r="K23" s="14"/>
      <c r="L23" s="14">
        <v>5.6910569105691103E-2</v>
      </c>
      <c r="M23" s="14">
        <v>3.0769230769230799E-2</v>
      </c>
      <c r="N23" s="14"/>
      <c r="O23" s="14">
        <v>3.7383177570093497E-2</v>
      </c>
      <c r="P23" s="14">
        <v>3.8461538461538498E-2</v>
      </c>
      <c r="Q23" s="14">
        <v>5.9701492537313397E-2</v>
      </c>
    </row>
    <row r="24" spans="2:17" ht="16" x14ac:dyDescent="0.2">
      <c r="B24" s="15" t="s">
        <v>120</v>
      </c>
      <c r="C24" s="14">
        <v>3.5573122529644299E-2</v>
      </c>
      <c r="D24" s="14">
        <v>4.4444444444444398E-2</v>
      </c>
      <c r="E24" s="14">
        <v>2.7027027027027001E-2</v>
      </c>
      <c r="F24" s="14">
        <v>2.2222222222222199E-2</v>
      </c>
      <c r="G24" s="14">
        <v>3.9682539682539701E-2</v>
      </c>
      <c r="H24" s="14"/>
      <c r="I24" s="14">
        <v>3.1496062992125998E-2</v>
      </c>
      <c r="J24" s="14">
        <v>3.9682539682539701E-2</v>
      </c>
      <c r="K24" s="14"/>
      <c r="L24" s="14">
        <v>4.8780487804878099E-2</v>
      </c>
      <c r="M24" s="14">
        <v>2.3076923076923099E-2</v>
      </c>
      <c r="N24" s="14"/>
      <c r="O24" s="14">
        <v>1.86915887850467E-2</v>
      </c>
      <c r="P24" s="14">
        <v>7.69230769230769E-2</v>
      </c>
      <c r="Q24" s="14">
        <v>1.49253731343284E-2</v>
      </c>
    </row>
    <row r="25" spans="2:17" ht="32" x14ac:dyDescent="0.2">
      <c r="B25" s="15" t="s">
        <v>121</v>
      </c>
      <c r="C25" s="14">
        <v>2.7667984189723299E-2</v>
      </c>
      <c r="D25" s="14">
        <v>8.8888888888888906E-2</v>
      </c>
      <c r="E25" s="14">
        <v>0</v>
      </c>
      <c r="F25" s="14">
        <v>4.4444444444444398E-2</v>
      </c>
      <c r="G25" s="14">
        <v>7.9365079365079395E-3</v>
      </c>
      <c r="H25" s="14"/>
      <c r="I25" s="14">
        <v>4.7244094488188997E-2</v>
      </c>
      <c r="J25" s="14">
        <v>7.9365079365079395E-3</v>
      </c>
      <c r="K25" s="14"/>
      <c r="L25" s="14">
        <v>3.2520325203252001E-2</v>
      </c>
      <c r="M25" s="14">
        <v>2.3076923076923099E-2</v>
      </c>
      <c r="N25" s="14"/>
      <c r="O25" s="14">
        <v>1.86915887850467E-2</v>
      </c>
      <c r="P25" s="14">
        <v>3.8461538461538498E-2</v>
      </c>
      <c r="Q25" s="14">
        <v>2.9850746268656699E-2</v>
      </c>
    </row>
    <row r="26" spans="2:17" ht="16" x14ac:dyDescent="0.2">
      <c r="B26" s="15" t="s">
        <v>46</v>
      </c>
      <c r="C26" s="16">
        <v>1.18577075098814E-2</v>
      </c>
      <c r="D26" s="16">
        <v>2.2222222222222199E-2</v>
      </c>
      <c r="E26" s="16">
        <v>0</v>
      </c>
      <c r="F26" s="16">
        <v>2.2222222222222199E-2</v>
      </c>
      <c r="G26" s="16">
        <v>7.9365079365079395E-3</v>
      </c>
      <c r="H26" s="16"/>
      <c r="I26" s="16">
        <v>1.5748031496062999E-2</v>
      </c>
      <c r="J26" s="16">
        <v>7.9365079365079395E-3</v>
      </c>
      <c r="K26" s="16"/>
      <c r="L26" s="16">
        <v>1.6260162601626001E-2</v>
      </c>
      <c r="M26" s="16">
        <v>7.6923076923076901E-3</v>
      </c>
      <c r="N26" s="16"/>
      <c r="O26" s="16">
        <v>0</v>
      </c>
      <c r="P26" s="16">
        <v>2.5641025641025599E-2</v>
      </c>
      <c r="Q26" s="16">
        <v>1.49253731343284E-2</v>
      </c>
    </row>
    <row r="27" spans="2:17" x14ac:dyDescent="0.2">
      <c r="B27" s="13"/>
    </row>
    <row r="28" spans="2:17" x14ac:dyDescent="0.2">
      <c r="B28" t="s">
        <v>50</v>
      </c>
    </row>
    <row r="29" spans="2:17" x14ac:dyDescent="0.2">
      <c r="B29" t="s">
        <v>51</v>
      </c>
    </row>
    <row r="31" spans="2:17" x14ac:dyDescent="0.2">
      <c r="B31"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Q30"/>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133</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76</v>
      </c>
      <c r="C8" s="14">
        <v>0.407114624505929</v>
      </c>
      <c r="D8" s="14">
        <v>0.4</v>
      </c>
      <c r="E8" s="14">
        <v>0.43243243243243201</v>
      </c>
      <c r="F8" s="14">
        <v>0.422222222222222</v>
      </c>
      <c r="G8" s="14">
        <v>0.39682539682539703</v>
      </c>
      <c r="H8" s="14"/>
      <c r="I8" s="14">
        <v>0.41732283464566899</v>
      </c>
      <c r="J8" s="14">
        <v>0.39682539682539703</v>
      </c>
      <c r="K8" s="14"/>
      <c r="L8" s="14">
        <v>0.44715447154471499</v>
      </c>
      <c r="M8" s="14">
        <v>0.36923076923076897</v>
      </c>
      <c r="N8" s="14"/>
      <c r="O8" s="14">
        <v>0.31775700934579398</v>
      </c>
      <c r="P8" s="14">
        <v>0.487179487179487</v>
      </c>
      <c r="Q8" s="14">
        <v>0.44776119402985098</v>
      </c>
    </row>
    <row r="9" spans="2:17" ht="32" x14ac:dyDescent="0.2">
      <c r="B9" s="15" t="s">
        <v>78</v>
      </c>
      <c r="C9" s="14">
        <v>0.32806324110671897</v>
      </c>
      <c r="D9" s="14">
        <v>0.22222222222222199</v>
      </c>
      <c r="E9" s="14">
        <v>0.32432432432432401</v>
      </c>
      <c r="F9" s="14">
        <v>0.48888888888888898</v>
      </c>
      <c r="G9" s="14">
        <v>0.30952380952380998</v>
      </c>
      <c r="H9" s="14"/>
      <c r="I9" s="14">
        <v>0.34645669291338599</v>
      </c>
      <c r="J9" s="14">
        <v>0.30952380952380998</v>
      </c>
      <c r="K9" s="14"/>
      <c r="L9" s="14">
        <v>0.34146341463414598</v>
      </c>
      <c r="M9" s="14">
        <v>0.31538461538461499</v>
      </c>
      <c r="N9" s="14"/>
      <c r="O9" s="14">
        <v>0.30841121495327101</v>
      </c>
      <c r="P9" s="14">
        <v>0.35897435897435898</v>
      </c>
      <c r="Q9" s="14">
        <v>0.31343283582089598</v>
      </c>
    </row>
    <row r="10" spans="2:17" ht="32" x14ac:dyDescent="0.2">
      <c r="B10" s="15" t="s">
        <v>77</v>
      </c>
      <c r="C10" s="14">
        <v>0.30434782608695699</v>
      </c>
      <c r="D10" s="14">
        <v>0.22222222222222199</v>
      </c>
      <c r="E10" s="14">
        <v>0.24324324324324301</v>
      </c>
      <c r="F10" s="14">
        <v>0.37777777777777799</v>
      </c>
      <c r="G10" s="14">
        <v>0.32539682539682502</v>
      </c>
      <c r="H10" s="14"/>
      <c r="I10" s="14">
        <v>0.28346456692913402</v>
      </c>
      <c r="J10" s="14">
        <v>0.32539682539682502</v>
      </c>
      <c r="K10" s="14"/>
      <c r="L10" s="14">
        <v>0.35772357723577197</v>
      </c>
      <c r="M10" s="14">
        <v>0.253846153846154</v>
      </c>
      <c r="N10" s="14"/>
      <c r="O10" s="14">
        <v>0.27102803738317799</v>
      </c>
      <c r="P10" s="14">
        <v>0.34615384615384598</v>
      </c>
      <c r="Q10" s="14">
        <v>0.29850746268656703</v>
      </c>
    </row>
    <row r="11" spans="2:17" ht="32" x14ac:dyDescent="0.2">
      <c r="B11" s="15" t="s">
        <v>100</v>
      </c>
      <c r="C11" s="14">
        <v>0.24110671936758901</v>
      </c>
      <c r="D11" s="14">
        <v>0.422222222222222</v>
      </c>
      <c r="E11" s="14">
        <v>0.18918918918918901</v>
      </c>
      <c r="F11" s="14">
        <v>0.2</v>
      </c>
      <c r="G11" s="14">
        <v>0.206349206349206</v>
      </c>
      <c r="H11" s="14"/>
      <c r="I11" s="14">
        <v>0.27559055118110198</v>
      </c>
      <c r="J11" s="14">
        <v>0.206349206349206</v>
      </c>
      <c r="K11" s="14"/>
      <c r="L11" s="14">
        <v>0.23577235772357699</v>
      </c>
      <c r="M11" s="14">
        <v>0.246153846153846</v>
      </c>
      <c r="N11" s="14"/>
      <c r="O11" s="14">
        <v>0.177570093457944</v>
      </c>
      <c r="P11" s="14">
        <v>0.30769230769230799</v>
      </c>
      <c r="Q11" s="14">
        <v>0.26865671641791</v>
      </c>
    </row>
    <row r="12" spans="2:17" ht="32" x14ac:dyDescent="0.2">
      <c r="B12" s="15" t="s">
        <v>99</v>
      </c>
      <c r="C12" s="14">
        <v>0.21343873517786599</v>
      </c>
      <c r="D12" s="14">
        <v>0.266666666666667</v>
      </c>
      <c r="E12" s="14">
        <v>0.24324324324324301</v>
      </c>
      <c r="F12" s="14">
        <v>0.17777777777777801</v>
      </c>
      <c r="G12" s="14">
        <v>0.19841269841269801</v>
      </c>
      <c r="H12" s="14"/>
      <c r="I12" s="14">
        <v>0.22834645669291301</v>
      </c>
      <c r="J12" s="14">
        <v>0.19841269841269801</v>
      </c>
      <c r="K12" s="14"/>
      <c r="L12" s="14">
        <v>0.23577235772357699</v>
      </c>
      <c r="M12" s="14">
        <v>0.19230769230769201</v>
      </c>
      <c r="N12" s="14"/>
      <c r="O12" s="14">
        <v>0.20560747663551401</v>
      </c>
      <c r="P12" s="14">
        <v>0.19230769230769201</v>
      </c>
      <c r="Q12" s="14">
        <v>0.25373134328358199</v>
      </c>
    </row>
    <row r="13" spans="2:17" ht="16" x14ac:dyDescent="0.2">
      <c r="B13" s="15" t="s">
        <v>123</v>
      </c>
      <c r="C13" s="14">
        <v>0.20948616600790501</v>
      </c>
      <c r="D13" s="14">
        <v>0.266666666666667</v>
      </c>
      <c r="E13" s="14">
        <v>0.162162162162162</v>
      </c>
      <c r="F13" s="14">
        <v>0.17777777777777801</v>
      </c>
      <c r="G13" s="14">
        <v>0.214285714285714</v>
      </c>
      <c r="H13" s="14"/>
      <c r="I13" s="14">
        <v>0.20472440944881901</v>
      </c>
      <c r="J13" s="14">
        <v>0.214285714285714</v>
      </c>
      <c r="K13" s="14"/>
      <c r="L13" s="14">
        <v>0.219512195121951</v>
      </c>
      <c r="M13" s="14">
        <v>0.2</v>
      </c>
      <c r="N13" s="14"/>
      <c r="O13" s="14">
        <v>0.13084112149532701</v>
      </c>
      <c r="P13" s="14">
        <v>0.243589743589744</v>
      </c>
      <c r="Q13" s="14">
        <v>0.29850746268656703</v>
      </c>
    </row>
    <row r="14" spans="2:17" ht="32" x14ac:dyDescent="0.2">
      <c r="B14" s="15" t="s">
        <v>124</v>
      </c>
      <c r="C14" s="14">
        <v>0.19367588932806301</v>
      </c>
      <c r="D14" s="14">
        <v>0.133333333333333</v>
      </c>
      <c r="E14" s="14">
        <v>0.21621621621621601</v>
      </c>
      <c r="F14" s="14">
        <v>0.2</v>
      </c>
      <c r="G14" s="14">
        <v>0.206349206349206</v>
      </c>
      <c r="H14" s="14"/>
      <c r="I14" s="14">
        <v>0.181102362204724</v>
      </c>
      <c r="J14" s="14">
        <v>0.206349206349206</v>
      </c>
      <c r="K14" s="14"/>
      <c r="L14" s="14">
        <v>0.17886178861788599</v>
      </c>
      <c r="M14" s="14">
        <v>0.20769230769230801</v>
      </c>
      <c r="N14" s="14"/>
      <c r="O14" s="14">
        <v>0.21495327102803699</v>
      </c>
      <c r="P14" s="14">
        <v>0.16666666666666699</v>
      </c>
      <c r="Q14" s="14">
        <v>0.17910447761194001</v>
      </c>
    </row>
    <row r="15" spans="2:17" ht="32" x14ac:dyDescent="0.2">
      <c r="B15" s="15" t="s">
        <v>125</v>
      </c>
      <c r="C15" s="14">
        <v>0.1699604743083</v>
      </c>
      <c r="D15" s="14">
        <v>0.24444444444444399</v>
      </c>
      <c r="E15" s="14">
        <v>0.162162162162162</v>
      </c>
      <c r="F15" s="14">
        <v>0.133333333333333</v>
      </c>
      <c r="G15" s="14">
        <v>0.158730158730159</v>
      </c>
      <c r="H15" s="14"/>
      <c r="I15" s="14">
        <v>0.181102362204724</v>
      </c>
      <c r="J15" s="14">
        <v>0.158730158730159</v>
      </c>
      <c r="K15" s="14"/>
      <c r="L15" s="14">
        <v>0.211382113821138</v>
      </c>
      <c r="M15" s="14">
        <v>0.130769230769231</v>
      </c>
      <c r="N15" s="14"/>
      <c r="O15" s="14">
        <v>0.18691588785046701</v>
      </c>
      <c r="P15" s="14">
        <v>0.15384615384615399</v>
      </c>
      <c r="Q15" s="14">
        <v>0.164179104477612</v>
      </c>
    </row>
    <row r="16" spans="2:17" ht="16" x14ac:dyDescent="0.2">
      <c r="B16" s="15" t="s">
        <v>126</v>
      </c>
      <c r="C16" s="14">
        <v>0.142292490118577</v>
      </c>
      <c r="D16" s="14">
        <v>8.8888888888888906E-2</v>
      </c>
      <c r="E16" s="14">
        <v>0.162162162162162</v>
      </c>
      <c r="F16" s="14">
        <v>0.17777777777777801</v>
      </c>
      <c r="G16" s="14">
        <v>0.14285714285714299</v>
      </c>
      <c r="H16" s="14"/>
      <c r="I16" s="14">
        <v>0.14173228346456701</v>
      </c>
      <c r="J16" s="14">
        <v>0.14285714285714299</v>
      </c>
      <c r="K16" s="14"/>
      <c r="L16" s="14">
        <v>0.146341463414634</v>
      </c>
      <c r="M16" s="14">
        <v>0.138461538461538</v>
      </c>
      <c r="N16" s="14"/>
      <c r="O16" s="14">
        <v>0.10280373831775701</v>
      </c>
      <c r="P16" s="14">
        <v>0.128205128205128</v>
      </c>
      <c r="Q16" s="14">
        <v>0.20895522388059701</v>
      </c>
    </row>
    <row r="17" spans="2:17" ht="32" x14ac:dyDescent="0.2">
      <c r="B17" s="15" t="s">
        <v>127</v>
      </c>
      <c r="C17" s="14">
        <v>0.110671936758893</v>
      </c>
      <c r="D17" s="14">
        <v>8.8888888888888906E-2</v>
      </c>
      <c r="E17" s="14">
        <v>0.108108108108108</v>
      </c>
      <c r="F17" s="14">
        <v>4.4444444444444398E-2</v>
      </c>
      <c r="G17" s="14">
        <v>0.14285714285714299</v>
      </c>
      <c r="H17" s="14"/>
      <c r="I17" s="14">
        <v>7.8740157480315001E-2</v>
      </c>
      <c r="J17" s="14">
        <v>0.14285714285714299</v>
      </c>
      <c r="K17" s="14"/>
      <c r="L17" s="14">
        <v>0.105691056910569</v>
      </c>
      <c r="M17" s="14">
        <v>0.115384615384615</v>
      </c>
      <c r="N17" s="14"/>
      <c r="O17" s="14">
        <v>7.4766355140186896E-2</v>
      </c>
      <c r="P17" s="14">
        <v>0.15384615384615399</v>
      </c>
      <c r="Q17" s="14">
        <v>0.119402985074627</v>
      </c>
    </row>
    <row r="18" spans="2:17" ht="32" x14ac:dyDescent="0.2">
      <c r="B18" s="15" t="s">
        <v>128</v>
      </c>
      <c r="C18" s="14">
        <v>9.4861660079051405E-2</v>
      </c>
      <c r="D18" s="14">
        <v>2.2222222222222199E-2</v>
      </c>
      <c r="E18" s="14">
        <v>0.108108108108108</v>
      </c>
      <c r="F18" s="14">
        <v>0.11111111111111099</v>
      </c>
      <c r="G18" s="14">
        <v>0.11111111111111099</v>
      </c>
      <c r="H18" s="14"/>
      <c r="I18" s="14">
        <v>7.8740157480315001E-2</v>
      </c>
      <c r="J18" s="14">
        <v>0.11111111111111099</v>
      </c>
      <c r="K18" s="14"/>
      <c r="L18" s="14">
        <v>0.113821138211382</v>
      </c>
      <c r="M18" s="14">
        <v>7.69230769230769E-2</v>
      </c>
      <c r="N18" s="14"/>
      <c r="O18" s="14">
        <v>6.5420560747663503E-2</v>
      </c>
      <c r="P18" s="14">
        <v>0.102564102564103</v>
      </c>
      <c r="Q18" s="14">
        <v>0.134328358208955</v>
      </c>
    </row>
    <row r="19" spans="2:17" ht="32" x14ac:dyDescent="0.2">
      <c r="B19" s="15" t="s">
        <v>129</v>
      </c>
      <c r="C19" s="14">
        <v>9.0909090909090898E-2</v>
      </c>
      <c r="D19" s="14">
        <v>0.133333333333333</v>
      </c>
      <c r="E19" s="14">
        <v>5.4054054054054099E-2</v>
      </c>
      <c r="F19" s="14">
        <v>0.17777777777777801</v>
      </c>
      <c r="G19" s="14">
        <v>5.5555555555555601E-2</v>
      </c>
      <c r="H19" s="14"/>
      <c r="I19" s="14">
        <v>0.12598425196850399</v>
      </c>
      <c r="J19" s="14">
        <v>5.5555555555555601E-2</v>
      </c>
      <c r="K19" s="14"/>
      <c r="L19" s="14">
        <v>6.50406504065041E-2</v>
      </c>
      <c r="M19" s="14">
        <v>0.115384615384615</v>
      </c>
      <c r="N19" s="14"/>
      <c r="O19" s="14">
        <v>0.10280373831775701</v>
      </c>
      <c r="P19" s="14">
        <v>0.102564102564103</v>
      </c>
      <c r="Q19" s="14">
        <v>5.9701492537313397E-2</v>
      </c>
    </row>
    <row r="20" spans="2:17" ht="16" x14ac:dyDescent="0.2">
      <c r="B20" s="15" t="s">
        <v>93</v>
      </c>
      <c r="C20" s="14">
        <v>7.5098814229248995E-2</v>
      </c>
      <c r="D20" s="14">
        <v>4.4444444444444398E-2</v>
      </c>
      <c r="E20" s="14">
        <v>5.4054054054054099E-2</v>
      </c>
      <c r="F20" s="14">
        <v>4.4444444444444398E-2</v>
      </c>
      <c r="G20" s="14">
        <v>0.103174603174603</v>
      </c>
      <c r="H20" s="14"/>
      <c r="I20" s="14">
        <v>4.7244094488188997E-2</v>
      </c>
      <c r="J20" s="14">
        <v>0.103174603174603</v>
      </c>
      <c r="K20" s="14"/>
      <c r="L20" s="14">
        <v>6.50406504065041E-2</v>
      </c>
      <c r="M20" s="14">
        <v>8.4615384615384606E-2</v>
      </c>
      <c r="N20" s="14"/>
      <c r="O20" s="14">
        <v>7.4766355140186896E-2</v>
      </c>
      <c r="P20" s="14">
        <v>0.102564102564103</v>
      </c>
      <c r="Q20" s="14">
        <v>4.47761194029851E-2</v>
      </c>
    </row>
    <row r="21" spans="2:17" ht="16" x14ac:dyDescent="0.2">
      <c r="B21" s="15" t="s">
        <v>97</v>
      </c>
      <c r="C21" s="14">
        <v>7.1146245059288502E-2</v>
      </c>
      <c r="D21" s="14">
        <v>2.2222222222222199E-2</v>
      </c>
      <c r="E21" s="14">
        <v>8.1081081081081099E-2</v>
      </c>
      <c r="F21" s="14">
        <v>6.6666666666666693E-2</v>
      </c>
      <c r="G21" s="14">
        <v>8.7301587301587297E-2</v>
      </c>
      <c r="H21" s="14"/>
      <c r="I21" s="14">
        <v>5.5118110236220499E-2</v>
      </c>
      <c r="J21" s="14">
        <v>8.7301587301587297E-2</v>
      </c>
      <c r="K21" s="14"/>
      <c r="L21" s="14">
        <v>4.0650406504064998E-2</v>
      </c>
      <c r="M21" s="14">
        <v>0.1</v>
      </c>
      <c r="N21" s="14"/>
      <c r="O21" s="14">
        <v>4.67289719626168E-2</v>
      </c>
      <c r="P21" s="14">
        <v>0.128205128205128</v>
      </c>
      <c r="Q21" s="14">
        <v>4.47761194029851E-2</v>
      </c>
    </row>
    <row r="22" spans="2:17" ht="32" x14ac:dyDescent="0.2">
      <c r="B22" s="15" t="s">
        <v>130</v>
      </c>
      <c r="C22" s="14">
        <v>6.7193675889328106E-2</v>
      </c>
      <c r="D22" s="14">
        <v>6.6666666666666693E-2</v>
      </c>
      <c r="E22" s="14">
        <v>0.108108108108108</v>
      </c>
      <c r="F22" s="14">
        <v>8.8888888888888906E-2</v>
      </c>
      <c r="G22" s="14">
        <v>4.7619047619047603E-2</v>
      </c>
      <c r="H22" s="14"/>
      <c r="I22" s="14">
        <v>8.6614173228346497E-2</v>
      </c>
      <c r="J22" s="14">
        <v>4.7619047619047603E-2</v>
      </c>
      <c r="K22" s="14"/>
      <c r="L22" s="14">
        <v>8.1300813008130093E-2</v>
      </c>
      <c r="M22" s="14">
        <v>5.3846153846153801E-2</v>
      </c>
      <c r="N22" s="14"/>
      <c r="O22" s="14">
        <v>6.5420560747663503E-2</v>
      </c>
      <c r="P22" s="14">
        <v>7.69230769230769E-2</v>
      </c>
      <c r="Q22" s="14">
        <v>5.9701492537313397E-2</v>
      </c>
    </row>
    <row r="23" spans="2:17" ht="32" x14ac:dyDescent="0.2">
      <c r="B23" s="15" t="s">
        <v>131</v>
      </c>
      <c r="C23" s="14">
        <v>5.9288537549407098E-2</v>
      </c>
      <c r="D23" s="14">
        <v>0.11111111111111099</v>
      </c>
      <c r="E23" s="14">
        <v>2.7027027027027001E-2</v>
      </c>
      <c r="F23" s="14">
        <v>0</v>
      </c>
      <c r="G23" s="14">
        <v>7.1428571428571397E-2</v>
      </c>
      <c r="H23" s="14"/>
      <c r="I23" s="14">
        <v>4.7244094488188997E-2</v>
      </c>
      <c r="J23" s="14">
        <v>7.1428571428571397E-2</v>
      </c>
      <c r="K23" s="14"/>
      <c r="L23" s="14">
        <v>5.6910569105691103E-2</v>
      </c>
      <c r="M23" s="14">
        <v>6.15384615384615E-2</v>
      </c>
      <c r="N23" s="14"/>
      <c r="O23" s="14">
        <v>5.60747663551402E-2</v>
      </c>
      <c r="P23" s="14">
        <v>3.8461538461538498E-2</v>
      </c>
      <c r="Q23" s="14">
        <v>8.9552238805970102E-2</v>
      </c>
    </row>
    <row r="24" spans="2:17" ht="16" x14ac:dyDescent="0.2">
      <c r="B24" s="15" t="s">
        <v>55</v>
      </c>
      <c r="C24" s="14">
        <v>1.97628458498024E-2</v>
      </c>
      <c r="D24" s="14">
        <v>4.4444444444444398E-2</v>
      </c>
      <c r="E24" s="14">
        <v>0</v>
      </c>
      <c r="F24" s="14">
        <v>2.2222222222222199E-2</v>
      </c>
      <c r="G24" s="14">
        <v>1.58730158730159E-2</v>
      </c>
      <c r="H24" s="14"/>
      <c r="I24" s="14">
        <v>2.3622047244094498E-2</v>
      </c>
      <c r="J24" s="14">
        <v>1.58730158730159E-2</v>
      </c>
      <c r="K24" s="14"/>
      <c r="L24" s="14">
        <v>3.2520325203252001E-2</v>
      </c>
      <c r="M24" s="14">
        <v>7.6923076923076901E-3</v>
      </c>
      <c r="N24" s="14"/>
      <c r="O24" s="14">
        <v>3.7383177570093497E-2</v>
      </c>
      <c r="P24" s="14">
        <v>0</v>
      </c>
      <c r="Q24" s="14">
        <v>1.49253731343284E-2</v>
      </c>
    </row>
    <row r="25" spans="2:17" ht="16" x14ac:dyDescent="0.2">
      <c r="B25" s="15" t="s">
        <v>132</v>
      </c>
      <c r="C25" s="16">
        <v>1.18577075098814E-2</v>
      </c>
      <c r="D25" s="16">
        <v>2.2222222222222199E-2</v>
      </c>
      <c r="E25" s="16">
        <v>0</v>
      </c>
      <c r="F25" s="16">
        <v>0</v>
      </c>
      <c r="G25" s="16">
        <v>1.58730158730159E-2</v>
      </c>
      <c r="H25" s="16"/>
      <c r="I25" s="16">
        <v>7.8740157480314994E-3</v>
      </c>
      <c r="J25" s="16">
        <v>1.58730158730159E-2</v>
      </c>
      <c r="K25" s="16"/>
      <c r="L25" s="16">
        <v>1.6260162601626001E-2</v>
      </c>
      <c r="M25" s="16">
        <v>7.6923076923076901E-3</v>
      </c>
      <c r="N25" s="16"/>
      <c r="O25" s="16">
        <v>9.3457943925233603E-3</v>
      </c>
      <c r="P25" s="16">
        <v>2.5641025641025599E-2</v>
      </c>
      <c r="Q25" s="16">
        <v>0</v>
      </c>
    </row>
    <row r="26" spans="2:17" x14ac:dyDescent="0.2">
      <c r="B26" s="13"/>
    </row>
    <row r="27" spans="2:17" x14ac:dyDescent="0.2">
      <c r="B27" t="s">
        <v>50</v>
      </c>
    </row>
    <row r="28" spans="2:17" x14ac:dyDescent="0.2">
      <c r="B28" t="s">
        <v>51</v>
      </c>
    </row>
    <row r="30" spans="2:17" x14ac:dyDescent="0.2">
      <c r="B30"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Q27"/>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134</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233</v>
      </c>
      <c r="D7" s="9">
        <v>38</v>
      </c>
      <c r="E7" s="9">
        <v>36</v>
      </c>
      <c r="F7" s="9">
        <v>44</v>
      </c>
      <c r="G7" s="9">
        <v>115</v>
      </c>
      <c r="H7" s="9"/>
      <c r="I7" s="9">
        <v>118</v>
      </c>
      <c r="J7" s="9">
        <v>115</v>
      </c>
      <c r="K7" s="9"/>
      <c r="L7" s="9">
        <v>112</v>
      </c>
      <c r="M7" s="9">
        <v>121</v>
      </c>
      <c r="N7" s="9"/>
      <c r="O7" s="9">
        <v>97</v>
      </c>
      <c r="P7" s="9">
        <v>75</v>
      </c>
      <c r="Q7" s="9">
        <v>60</v>
      </c>
    </row>
    <row r="8" spans="2:17" ht="16" x14ac:dyDescent="0.2">
      <c r="B8" s="15" t="s">
        <v>76</v>
      </c>
      <c r="C8" s="14">
        <v>0.24034334763948501</v>
      </c>
      <c r="D8" s="14">
        <v>0.26315789473684198</v>
      </c>
      <c r="E8" s="14">
        <v>0.25</v>
      </c>
      <c r="F8" s="14">
        <v>0.27272727272727298</v>
      </c>
      <c r="G8" s="14">
        <v>0.217391304347826</v>
      </c>
      <c r="H8" s="14"/>
      <c r="I8" s="14">
        <v>0.26271186440678002</v>
      </c>
      <c r="J8" s="14">
        <v>0.217391304347826</v>
      </c>
      <c r="K8" s="14"/>
      <c r="L8" s="14">
        <v>0.25892857142857101</v>
      </c>
      <c r="M8" s="14">
        <v>0.22314049586776899</v>
      </c>
      <c r="N8" s="14"/>
      <c r="O8" s="14">
        <v>0.185567010309278</v>
      </c>
      <c r="P8" s="14">
        <v>0.25333333333333302</v>
      </c>
      <c r="Q8" s="14">
        <v>0.3</v>
      </c>
    </row>
    <row r="9" spans="2:17" ht="32" x14ac:dyDescent="0.2">
      <c r="B9" s="15" t="s">
        <v>77</v>
      </c>
      <c r="C9" s="14">
        <v>0.23175965665236101</v>
      </c>
      <c r="D9" s="14">
        <v>0.13157894736842099</v>
      </c>
      <c r="E9" s="14">
        <v>0.13888888888888901</v>
      </c>
      <c r="F9" s="14">
        <v>0.29545454545454503</v>
      </c>
      <c r="G9" s="14">
        <v>0.26956521739130401</v>
      </c>
      <c r="H9" s="14"/>
      <c r="I9" s="14">
        <v>0.194915254237288</v>
      </c>
      <c r="J9" s="14">
        <v>0.26956521739130401</v>
      </c>
      <c r="K9" s="14"/>
      <c r="L9" s="14">
        <v>0.28571428571428598</v>
      </c>
      <c r="M9" s="14">
        <v>0.18181818181818199</v>
      </c>
      <c r="N9" s="14"/>
      <c r="O9" s="14">
        <v>0.23711340206185599</v>
      </c>
      <c r="P9" s="14">
        <v>0.24</v>
      </c>
      <c r="Q9" s="14">
        <v>0.2</v>
      </c>
    </row>
    <row r="10" spans="2:17" ht="32" x14ac:dyDescent="0.2">
      <c r="B10" s="15" t="s">
        <v>99</v>
      </c>
      <c r="C10" s="14">
        <v>0.15450643776824</v>
      </c>
      <c r="D10" s="14">
        <v>0.157894736842105</v>
      </c>
      <c r="E10" s="14">
        <v>0.22222222222222199</v>
      </c>
      <c r="F10" s="14">
        <v>9.0909090909090898E-2</v>
      </c>
      <c r="G10" s="14">
        <v>0.15652173913043499</v>
      </c>
      <c r="H10" s="14"/>
      <c r="I10" s="14">
        <v>0.152542372881356</v>
      </c>
      <c r="J10" s="14">
        <v>0.15652173913043499</v>
      </c>
      <c r="K10" s="14"/>
      <c r="L10" s="14">
        <v>0.160714285714286</v>
      </c>
      <c r="M10" s="14">
        <v>0.14876033057851201</v>
      </c>
      <c r="N10" s="14"/>
      <c r="O10" s="14">
        <v>0.14432989690721601</v>
      </c>
      <c r="P10" s="14">
        <v>0.12</v>
      </c>
      <c r="Q10" s="14">
        <v>0.21666666666666701</v>
      </c>
    </row>
    <row r="11" spans="2:17" ht="32" x14ac:dyDescent="0.2">
      <c r="B11" s="15" t="s">
        <v>100</v>
      </c>
      <c r="C11" s="14">
        <v>0.14163090128755401</v>
      </c>
      <c r="D11" s="14">
        <v>0.36842105263157898</v>
      </c>
      <c r="E11" s="14">
        <v>5.5555555555555601E-2</v>
      </c>
      <c r="F11" s="14">
        <v>0.13636363636363599</v>
      </c>
      <c r="G11" s="14">
        <v>9.5652173913043495E-2</v>
      </c>
      <c r="H11" s="14"/>
      <c r="I11" s="14">
        <v>0.186440677966102</v>
      </c>
      <c r="J11" s="14">
        <v>9.5652173913043495E-2</v>
      </c>
      <c r="K11" s="14"/>
      <c r="L11" s="14">
        <v>0.151785714285714</v>
      </c>
      <c r="M11" s="14">
        <v>0.13223140495867799</v>
      </c>
      <c r="N11" s="14"/>
      <c r="O11" s="14">
        <v>9.2783505154639206E-2</v>
      </c>
      <c r="P11" s="14">
        <v>0.2</v>
      </c>
      <c r="Q11" s="14">
        <v>0.15</v>
      </c>
    </row>
    <row r="12" spans="2:17" ht="16" x14ac:dyDescent="0.2">
      <c r="B12" s="15" t="s">
        <v>123</v>
      </c>
      <c r="C12" s="14">
        <v>0.11587982832618</v>
      </c>
      <c r="D12" s="14">
        <v>0.105263157894737</v>
      </c>
      <c r="E12" s="14">
        <v>0.13888888888888901</v>
      </c>
      <c r="F12" s="14">
        <v>6.8181818181818205E-2</v>
      </c>
      <c r="G12" s="14">
        <v>0.13043478260869601</v>
      </c>
      <c r="H12" s="14"/>
      <c r="I12" s="14">
        <v>0.101694915254237</v>
      </c>
      <c r="J12" s="14">
        <v>0.13043478260869601</v>
      </c>
      <c r="K12" s="14"/>
      <c r="L12" s="14">
        <v>8.0357142857142905E-2</v>
      </c>
      <c r="M12" s="14">
        <v>0.14876033057851201</v>
      </c>
      <c r="N12" s="14"/>
      <c r="O12" s="14">
        <v>7.2164948453608199E-2</v>
      </c>
      <c r="P12" s="14">
        <v>0.12</v>
      </c>
      <c r="Q12" s="14">
        <v>0.18333333333333299</v>
      </c>
    </row>
    <row r="13" spans="2:17" ht="32" x14ac:dyDescent="0.2">
      <c r="B13" s="15" t="s">
        <v>78</v>
      </c>
      <c r="C13" s="14">
        <v>0.10729613733905601</v>
      </c>
      <c r="D13" s="14">
        <v>7.8947368421052599E-2</v>
      </c>
      <c r="E13" s="14">
        <v>8.3333333333333301E-2</v>
      </c>
      <c r="F13" s="14">
        <v>0.18181818181818199</v>
      </c>
      <c r="G13" s="14">
        <v>9.5652173913043495E-2</v>
      </c>
      <c r="H13" s="14"/>
      <c r="I13" s="14">
        <v>0.11864406779661001</v>
      </c>
      <c r="J13" s="14">
        <v>9.5652173913043495E-2</v>
      </c>
      <c r="K13" s="14"/>
      <c r="L13" s="14">
        <v>0.11607142857142901</v>
      </c>
      <c r="M13" s="14">
        <v>9.9173553719008295E-2</v>
      </c>
      <c r="N13" s="14"/>
      <c r="O13" s="14">
        <v>0.14432989690721601</v>
      </c>
      <c r="P13" s="14">
        <v>9.3333333333333296E-2</v>
      </c>
      <c r="Q13" s="14">
        <v>6.6666666666666693E-2</v>
      </c>
    </row>
    <row r="14" spans="2:17" ht="32" x14ac:dyDescent="0.2">
      <c r="B14" s="15" t="s">
        <v>125</v>
      </c>
      <c r="C14" s="14">
        <v>9.4420600858369105E-2</v>
      </c>
      <c r="D14" s="14">
        <v>0.105263157894737</v>
      </c>
      <c r="E14" s="14">
        <v>0.11111111111111099</v>
      </c>
      <c r="F14" s="14">
        <v>4.5454545454545497E-2</v>
      </c>
      <c r="G14" s="14">
        <v>0.104347826086957</v>
      </c>
      <c r="H14" s="14"/>
      <c r="I14" s="14">
        <v>8.4745762711864403E-2</v>
      </c>
      <c r="J14" s="14">
        <v>0.104347826086957</v>
      </c>
      <c r="K14" s="14"/>
      <c r="L14" s="14">
        <v>0.125</v>
      </c>
      <c r="M14" s="14">
        <v>6.6115702479338803E-2</v>
      </c>
      <c r="N14" s="14"/>
      <c r="O14" s="14">
        <v>0.123711340206186</v>
      </c>
      <c r="P14" s="14">
        <v>6.6666666666666693E-2</v>
      </c>
      <c r="Q14" s="14">
        <v>8.3333333333333301E-2</v>
      </c>
    </row>
    <row r="15" spans="2:17" ht="32" x14ac:dyDescent="0.2">
      <c r="B15" s="15" t="s">
        <v>127</v>
      </c>
      <c r="C15" s="14">
        <v>7.2961373390557901E-2</v>
      </c>
      <c r="D15" s="14">
        <v>0</v>
      </c>
      <c r="E15" s="14">
        <v>2.7777777777777801E-2</v>
      </c>
      <c r="F15" s="14">
        <v>4.5454545454545497E-2</v>
      </c>
      <c r="G15" s="14">
        <v>0.121739130434783</v>
      </c>
      <c r="H15" s="14"/>
      <c r="I15" s="14">
        <v>2.5423728813559299E-2</v>
      </c>
      <c r="J15" s="14">
        <v>0.121739130434783</v>
      </c>
      <c r="K15" s="14"/>
      <c r="L15" s="14">
        <v>6.25E-2</v>
      </c>
      <c r="M15" s="14">
        <v>8.2644628099173598E-2</v>
      </c>
      <c r="N15" s="14"/>
      <c r="O15" s="14">
        <v>6.18556701030928E-2</v>
      </c>
      <c r="P15" s="14">
        <v>0.08</v>
      </c>
      <c r="Q15" s="14">
        <v>8.3333333333333301E-2</v>
      </c>
    </row>
    <row r="16" spans="2:17" ht="32" x14ac:dyDescent="0.2">
      <c r="B16" s="15" t="s">
        <v>124</v>
      </c>
      <c r="C16" s="14">
        <v>6.43776824034335E-2</v>
      </c>
      <c r="D16" s="14">
        <v>5.2631578947368397E-2</v>
      </c>
      <c r="E16" s="14">
        <v>8.3333333333333301E-2</v>
      </c>
      <c r="F16" s="14">
        <v>4.5454545454545497E-2</v>
      </c>
      <c r="G16" s="14">
        <v>6.9565217391304293E-2</v>
      </c>
      <c r="H16" s="14"/>
      <c r="I16" s="14">
        <v>5.93220338983051E-2</v>
      </c>
      <c r="J16" s="14">
        <v>6.9565217391304293E-2</v>
      </c>
      <c r="K16" s="14"/>
      <c r="L16" s="14">
        <v>8.0357142857142905E-2</v>
      </c>
      <c r="M16" s="14">
        <v>4.9586776859504099E-2</v>
      </c>
      <c r="N16" s="14"/>
      <c r="O16" s="14">
        <v>8.2474226804123696E-2</v>
      </c>
      <c r="P16" s="14">
        <v>5.3333333333333302E-2</v>
      </c>
      <c r="Q16" s="14">
        <v>0.05</v>
      </c>
    </row>
    <row r="17" spans="2:17" ht="16" x14ac:dyDescent="0.2">
      <c r="B17" s="15" t="s">
        <v>93</v>
      </c>
      <c r="C17" s="14">
        <v>3.8626609442060103E-2</v>
      </c>
      <c r="D17" s="14">
        <v>0</v>
      </c>
      <c r="E17" s="14">
        <v>0</v>
      </c>
      <c r="F17" s="14">
        <v>2.27272727272727E-2</v>
      </c>
      <c r="G17" s="14">
        <v>6.9565217391304293E-2</v>
      </c>
      <c r="H17" s="14"/>
      <c r="I17" s="14">
        <v>8.4745762711864406E-3</v>
      </c>
      <c r="J17" s="14">
        <v>6.9565217391304293E-2</v>
      </c>
      <c r="K17" s="14"/>
      <c r="L17" s="14">
        <v>8.9285714285714298E-3</v>
      </c>
      <c r="M17" s="14">
        <v>6.6115702479338803E-2</v>
      </c>
      <c r="N17" s="14"/>
      <c r="O17" s="14">
        <v>2.06185567010309E-2</v>
      </c>
      <c r="P17" s="14">
        <v>6.6666666666666693E-2</v>
      </c>
      <c r="Q17" s="14">
        <v>3.3333333333333298E-2</v>
      </c>
    </row>
    <row r="18" spans="2:17" ht="16" x14ac:dyDescent="0.2">
      <c r="B18" s="15" t="s">
        <v>97</v>
      </c>
      <c r="C18" s="14">
        <v>3.8626609442060103E-2</v>
      </c>
      <c r="D18" s="14">
        <v>2.6315789473684199E-2</v>
      </c>
      <c r="E18" s="14">
        <v>5.5555555555555601E-2</v>
      </c>
      <c r="F18" s="14">
        <v>2.27272727272727E-2</v>
      </c>
      <c r="G18" s="14">
        <v>4.3478260869565202E-2</v>
      </c>
      <c r="H18" s="14"/>
      <c r="I18" s="14">
        <v>3.3898305084745797E-2</v>
      </c>
      <c r="J18" s="14">
        <v>4.3478260869565202E-2</v>
      </c>
      <c r="K18" s="14"/>
      <c r="L18" s="14">
        <v>2.6785714285714302E-2</v>
      </c>
      <c r="M18" s="14">
        <v>4.9586776859504099E-2</v>
      </c>
      <c r="N18" s="14"/>
      <c r="O18" s="14">
        <v>5.1546391752577303E-2</v>
      </c>
      <c r="P18" s="14">
        <v>0.04</v>
      </c>
      <c r="Q18" s="14">
        <v>1.6666666666666701E-2</v>
      </c>
    </row>
    <row r="19" spans="2:17" ht="32" x14ac:dyDescent="0.2">
      <c r="B19" s="15" t="s">
        <v>130</v>
      </c>
      <c r="C19" s="14">
        <v>3.4334763948497903E-2</v>
      </c>
      <c r="D19" s="14">
        <v>2.6315789473684199E-2</v>
      </c>
      <c r="E19" s="14">
        <v>8.3333333333333301E-2</v>
      </c>
      <c r="F19" s="14">
        <v>6.8181818181818205E-2</v>
      </c>
      <c r="G19" s="14">
        <v>8.6956521739130401E-3</v>
      </c>
      <c r="H19" s="14"/>
      <c r="I19" s="14">
        <v>5.93220338983051E-2</v>
      </c>
      <c r="J19" s="14">
        <v>8.6956521739130401E-3</v>
      </c>
      <c r="K19" s="14"/>
      <c r="L19" s="14">
        <v>3.5714285714285698E-2</v>
      </c>
      <c r="M19" s="14">
        <v>3.3057851239669402E-2</v>
      </c>
      <c r="N19" s="14"/>
      <c r="O19" s="14">
        <v>4.1237113402061903E-2</v>
      </c>
      <c r="P19" s="14">
        <v>1.3333333333333299E-2</v>
      </c>
      <c r="Q19" s="14">
        <v>0.05</v>
      </c>
    </row>
    <row r="20" spans="2:17" ht="32" x14ac:dyDescent="0.2">
      <c r="B20" s="15" t="s">
        <v>128</v>
      </c>
      <c r="C20" s="14">
        <v>3.4334763948497903E-2</v>
      </c>
      <c r="D20" s="14">
        <v>0</v>
      </c>
      <c r="E20" s="14">
        <v>2.7777777777777801E-2</v>
      </c>
      <c r="F20" s="14">
        <v>0</v>
      </c>
      <c r="G20" s="14">
        <v>6.08695652173913E-2</v>
      </c>
      <c r="H20" s="14"/>
      <c r="I20" s="14">
        <v>8.4745762711864406E-3</v>
      </c>
      <c r="J20" s="14">
        <v>6.08695652173913E-2</v>
      </c>
      <c r="K20" s="14"/>
      <c r="L20" s="14">
        <v>5.3571428571428603E-2</v>
      </c>
      <c r="M20" s="14">
        <v>1.6528925619834701E-2</v>
      </c>
      <c r="N20" s="14"/>
      <c r="O20" s="14">
        <v>2.06185567010309E-2</v>
      </c>
      <c r="P20" s="14">
        <v>0.04</v>
      </c>
      <c r="Q20" s="14">
        <v>0.05</v>
      </c>
    </row>
    <row r="21" spans="2:17" ht="32" x14ac:dyDescent="0.2">
      <c r="B21" s="15" t="s">
        <v>129</v>
      </c>
      <c r="C21" s="14">
        <v>3.0042918454935601E-2</v>
      </c>
      <c r="D21" s="14">
        <v>5.2631578947368397E-2</v>
      </c>
      <c r="E21" s="14">
        <v>0</v>
      </c>
      <c r="F21" s="14">
        <v>4.5454545454545497E-2</v>
      </c>
      <c r="G21" s="14">
        <v>2.6086956521739101E-2</v>
      </c>
      <c r="H21" s="14"/>
      <c r="I21" s="14">
        <v>3.3898305084745797E-2</v>
      </c>
      <c r="J21" s="14">
        <v>2.6086956521739101E-2</v>
      </c>
      <c r="K21" s="14"/>
      <c r="L21" s="14">
        <v>1.7857142857142901E-2</v>
      </c>
      <c r="M21" s="14">
        <v>4.1322314049586799E-2</v>
      </c>
      <c r="N21" s="14"/>
      <c r="O21" s="14">
        <v>3.09278350515464E-2</v>
      </c>
      <c r="P21" s="14">
        <v>2.66666666666667E-2</v>
      </c>
      <c r="Q21" s="14">
        <v>3.3333333333333298E-2</v>
      </c>
    </row>
    <row r="22" spans="2:17" ht="16" x14ac:dyDescent="0.2">
      <c r="B22" s="15" t="s">
        <v>126</v>
      </c>
      <c r="C22" s="16">
        <v>3.0042918454935601E-2</v>
      </c>
      <c r="D22" s="16">
        <v>0</v>
      </c>
      <c r="E22" s="16">
        <v>5.5555555555555601E-2</v>
      </c>
      <c r="F22" s="16">
        <v>4.5454545454545497E-2</v>
      </c>
      <c r="G22" s="16">
        <v>2.6086956521739101E-2</v>
      </c>
      <c r="H22" s="16"/>
      <c r="I22" s="16">
        <v>3.3898305084745797E-2</v>
      </c>
      <c r="J22" s="16">
        <v>2.6086956521739101E-2</v>
      </c>
      <c r="K22" s="16"/>
      <c r="L22" s="16">
        <v>3.5714285714285698E-2</v>
      </c>
      <c r="M22" s="16">
        <v>2.4793388429752101E-2</v>
      </c>
      <c r="N22" s="16"/>
      <c r="O22" s="16">
        <v>3.09278350515464E-2</v>
      </c>
      <c r="P22" s="16">
        <v>1.3333333333333299E-2</v>
      </c>
      <c r="Q22" s="16">
        <v>0.05</v>
      </c>
    </row>
    <row r="23" spans="2:17" x14ac:dyDescent="0.2">
      <c r="B23" s="13" t="s">
        <v>135</v>
      </c>
    </row>
    <row r="24" spans="2:17" x14ac:dyDescent="0.2">
      <c r="B24" t="s">
        <v>50</v>
      </c>
    </row>
    <row r="25" spans="2:17" x14ac:dyDescent="0.2">
      <c r="B25" t="s">
        <v>51</v>
      </c>
    </row>
    <row r="27" spans="2:17" x14ac:dyDescent="0.2">
      <c r="B27"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Q18"/>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141</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136</v>
      </c>
      <c r="C8" s="14">
        <v>0.39525691699604698</v>
      </c>
      <c r="D8" s="14">
        <v>0.11111111111111099</v>
      </c>
      <c r="E8" s="14">
        <v>0.27027027027027001</v>
      </c>
      <c r="F8" s="14">
        <v>0.35555555555555601</v>
      </c>
      <c r="G8" s="14">
        <v>0.547619047619048</v>
      </c>
      <c r="H8" s="14"/>
      <c r="I8" s="14">
        <v>0.244094488188976</v>
      </c>
      <c r="J8" s="14">
        <v>0.547619047619048</v>
      </c>
      <c r="K8" s="14"/>
      <c r="L8" s="14">
        <v>0.37398373983739802</v>
      </c>
      <c r="M8" s="14">
        <v>0.41538461538461502</v>
      </c>
      <c r="N8" s="14"/>
      <c r="O8" s="14">
        <v>0.38317757009345799</v>
      </c>
      <c r="P8" s="14">
        <v>0.41025641025641002</v>
      </c>
      <c r="Q8" s="14">
        <v>0.38805970149253699</v>
      </c>
    </row>
    <row r="9" spans="2:17" ht="32" x14ac:dyDescent="0.2">
      <c r="B9" s="15" t="s">
        <v>137</v>
      </c>
      <c r="C9" s="14">
        <v>0.37154150197628499</v>
      </c>
      <c r="D9" s="14">
        <v>0.266666666666667</v>
      </c>
      <c r="E9" s="14">
        <v>0.51351351351351304</v>
      </c>
      <c r="F9" s="14">
        <v>0.48888888888888898</v>
      </c>
      <c r="G9" s="14">
        <v>0.32539682539682502</v>
      </c>
      <c r="H9" s="14"/>
      <c r="I9" s="14">
        <v>0.41732283464566899</v>
      </c>
      <c r="J9" s="14">
        <v>0.32539682539682502</v>
      </c>
      <c r="K9" s="14"/>
      <c r="L9" s="14">
        <v>0.430894308943089</v>
      </c>
      <c r="M9" s="14">
        <v>0.31538461538461499</v>
      </c>
      <c r="N9" s="14"/>
      <c r="O9" s="14">
        <v>0.45794392523364502</v>
      </c>
      <c r="P9" s="14">
        <v>0.34615384615384598</v>
      </c>
      <c r="Q9" s="14">
        <v>0.26865671641791</v>
      </c>
    </row>
    <row r="10" spans="2:17" ht="16" x14ac:dyDescent="0.2">
      <c r="B10" s="15" t="s">
        <v>138</v>
      </c>
      <c r="C10" s="14">
        <v>9.0909090909090898E-2</v>
      </c>
      <c r="D10" s="14">
        <v>0.24444444444444399</v>
      </c>
      <c r="E10" s="14">
        <v>0.108108108108108</v>
      </c>
      <c r="F10" s="14">
        <v>4.4444444444444398E-2</v>
      </c>
      <c r="G10" s="14">
        <v>4.7619047619047603E-2</v>
      </c>
      <c r="H10" s="14"/>
      <c r="I10" s="14">
        <v>0.133858267716535</v>
      </c>
      <c r="J10" s="14">
        <v>4.7619047619047603E-2</v>
      </c>
      <c r="K10" s="14"/>
      <c r="L10" s="14">
        <v>7.3170731707317097E-2</v>
      </c>
      <c r="M10" s="14">
        <v>0.107692307692308</v>
      </c>
      <c r="N10" s="14"/>
      <c r="O10" s="14">
        <v>9.34579439252336E-2</v>
      </c>
      <c r="P10" s="14">
        <v>6.4102564102564097E-2</v>
      </c>
      <c r="Q10" s="14">
        <v>0.119402985074627</v>
      </c>
    </row>
    <row r="11" spans="2:17" ht="16" x14ac:dyDescent="0.2">
      <c r="B11" s="15" t="s">
        <v>139</v>
      </c>
      <c r="C11" s="14">
        <v>9.4861660079051405E-2</v>
      </c>
      <c r="D11" s="14">
        <v>0.24444444444444399</v>
      </c>
      <c r="E11" s="14">
        <v>8.1081081081081099E-2</v>
      </c>
      <c r="F11" s="14">
        <v>4.4444444444444398E-2</v>
      </c>
      <c r="G11" s="14">
        <v>6.3492063492063502E-2</v>
      </c>
      <c r="H11" s="14"/>
      <c r="I11" s="14">
        <v>0.12598425196850399</v>
      </c>
      <c r="J11" s="14">
        <v>6.3492063492063502E-2</v>
      </c>
      <c r="K11" s="14"/>
      <c r="L11" s="14">
        <v>8.1300813008130093E-2</v>
      </c>
      <c r="M11" s="14">
        <v>0.107692307692308</v>
      </c>
      <c r="N11" s="14"/>
      <c r="O11" s="14">
        <v>4.67289719626168E-2</v>
      </c>
      <c r="P11" s="14">
        <v>0.115384615384615</v>
      </c>
      <c r="Q11" s="14">
        <v>0.14925373134328401</v>
      </c>
    </row>
    <row r="12" spans="2:17" ht="48" x14ac:dyDescent="0.2">
      <c r="B12" s="15" t="s">
        <v>140</v>
      </c>
      <c r="C12" s="14">
        <v>2.3715415019762799E-2</v>
      </c>
      <c r="D12" s="14">
        <v>8.8888888888888906E-2</v>
      </c>
      <c r="E12" s="14">
        <v>2.7027027027027001E-2</v>
      </c>
      <c r="F12" s="14">
        <v>2.2222222222222199E-2</v>
      </c>
      <c r="G12" s="14">
        <v>0</v>
      </c>
      <c r="H12" s="14"/>
      <c r="I12" s="14">
        <v>4.7244094488188997E-2</v>
      </c>
      <c r="J12" s="14">
        <v>0</v>
      </c>
      <c r="K12" s="14"/>
      <c r="L12" s="14">
        <v>2.4390243902439001E-2</v>
      </c>
      <c r="M12" s="14">
        <v>2.3076923076923099E-2</v>
      </c>
      <c r="N12" s="14"/>
      <c r="O12" s="14">
        <v>0</v>
      </c>
      <c r="P12" s="14">
        <v>2.5641025641025599E-2</v>
      </c>
      <c r="Q12" s="14">
        <v>5.9701492537313397E-2</v>
      </c>
    </row>
    <row r="13" spans="2:17" ht="16" x14ac:dyDescent="0.2">
      <c r="B13" s="15" t="s">
        <v>55</v>
      </c>
      <c r="C13" s="16">
        <v>2.3715415019762799E-2</v>
      </c>
      <c r="D13" s="16">
        <v>4.4444444444444398E-2</v>
      </c>
      <c r="E13" s="16">
        <v>0</v>
      </c>
      <c r="F13" s="16">
        <v>4.4444444444444398E-2</v>
      </c>
      <c r="G13" s="16">
        <v>1.58730158730159E-2</v>
      </c>
      <c r="H13" s="16"/>
      <c r="I13" s="16">
        <v>3.1496062992125998E-2</v>
      </c>
      <c r="J13" s="16">
        <v>1.58730158730159E-2</v>
      </c>
      <c r="K13" s="16"/>
      <c r="L13" s="16">
        <v>1.6260162601626001E-2</v>
      </c>
      <c r="M13" s="16">
        <v>3.0769230769230799E-2</v>
      </c>
      <c r="N13" s="16"/>
      <c r="O13" s="16">
        <v>1.86915887850467E-2</v>
      </c>
      <c r="P13" s="16">
        <v>3.8461538461538498E-2</v>
      </c>
      <c r="Q13" s="16">
        <v>1.49253731343284E-2</v>
      </c>
    </row>
    <row r="14" spans="2:17" x14ac:dyDescent="0.2">
      <c r="B14" s="13"/>
    </row>
    <row r="15" spans="2:17" x14ac:dyDescent="0.2">
      <c r="B15" t="s">
        <v>50</v>
      </c>
    </row>
    <row r="16" spans="2:17" x14ac:dyDescent="0.2">
      <c r="B16" t="s">
        <v>51</v>
      </c>
    </row>
    <row r="18" spans="2:2" x14ac:dyDescent="0.2">
      <c r="B18"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Q36"/>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164</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247</v>
      </c>
      <c r="D7" s="9">
        <v>41</v>
      </c>
      <c r="E7" s="9">
        <v>36</v>
      </c>
      <c r="F7" s="9">
        <v>44</v>
      </c>
      <c r="G7" s="9">
        <v>126</v>
      </c>
      <c r="H7" s="9"/>
      <c r="I7" s="9">
        <v>121</v>
      </c>
      <c r="J7" s="9">
        <v>126</v>
      </c>
      <c r="K7" s="9"/>
      <c r="L7" s="9">
        <v>120</v>
      </c>
      <c r="M7" s="9">
        <v>127</v>
      </c>
      <c r="N7" s="9"/>
      <c r="O7" s="9">
        <v>107</v>
      </c>
      <c r="P7" s="9">
        <v>76</v>
      </c>
      <c r="Q7" s="9">
        <v>63</v>
      </c>
    </row>
    <row r="8" spans="2:17" ht="16" x14ac:dyDescent="0.2">
      <c r="B8" s="15" t="s">
        <v>142</v>
      </c>
      <c r="C8" s="14">
        <v>0.271255060728745</v>
      </c>
      <c r="D8" s="14">
        <v>0.34146341463414598</v>
      </c>
      <c r="E8" s="14">
        <v>0.27777777777777801</v>
      </c>
      <c r="F8" s="14">
        <v>0.22727272727272699</v>
      </c>
      <c r="G8" s="14">
        <v>0.26190476190476197</v>
      </c>
      <c r="H8" s="14"/>
      <c r="I8" s="14">
        <v>0.28099173553718998</v>
      </c>
      <c r="J8" s="14">
        <v>0.26190476190476197</v>
      </c>
      <c r="K8" s="14"/>
      <c r="L8" s="14">
        <v>0.31666666666666698</v>
      </c>
      <c r="M8" s="14">
        <v>0.22834645669291301</v>
      </c>
      <c r="N8" s="14"/>
      <c r="O8" s="14">
        <v>0.26168224299065401</v>
      </c>
      <c r="P8" s="14">
        <v>0.32894736842105299</v>
      </c>
      <c r="Q8" s="14">
        <v>0.206349206349206</v>
      </c>
    </row>
    <row r="9" spans="2:17" ht="32" x14ac:dyDescent="0.2">
      <c r="B9" s="15" t="s">
        <v>143</v>
      </c>
      <c r="C9" s="14">
        <v>0.271255060728745</v>
      </c>
      <c r="D9" s="14">
        <v>0.26829268292682901</v>
      </c>
      <c r="E9" s="14">
        <v>0.25</v>
      </c>
      <c r="F9" s="14">
        <v>0.38636363636363602</v>
      </c>
      <c r="G9" s="14">
        <v>0.238095238095238</v>
      </c>
      <c r="H9" s="14"/>
      <c r="I9" s="14">
        <v>0.30578512396694202</v>
      </c>
      <c r="J9" s="14">
        <v>0.238095238095238</v>
      </c>
      <c r="K9" s="14"/>
      <c r="L9" s="14">
        <v>0.27500000000000002</v>
      </c>
      <c r="M9" s="14">
        <v>0.267716535433071</v>
      </c>
      <c r="N9" s="14"/>
      <c r="O9" s="14">
        <v>0.25233644859813098</v>
      </c>
      <c r="P9" s="14">
        <v>0.30263157894736797</v>
      </c>
      <c r="Q9" s="14">
        <v>0.25396825396825401</v>
      </c>
    </row>
    <row r="10" spans="2:17" ht="32" x14ac:dyDescent="0.2">
      <c r="B10" s="15" t="s">
        <v>144</v>
      </c>
      <c r="C10" s="14">
        <v>0.178137651821862</v>
      </c>
      <c r="D10" s="14">
        <v>0.12195121951219499</v>
      </c>
      <c r="E10" s="14">
        <v>0.194444444444444</v>
      </c>
      <c r="F10" s="14">
        <v>0.15909090909090901</v>
      </c>
      <c r="G10" s="14">
        <v>0.19841269841269801</v>
      </c>
      <c r="H10" s="14"/>
      <c r="I10" s="14">
        <v>0.15702479338843001</v>
      </c>
      <c r="J10" s="14">
        <v>0.19841269841269801</v>
      </c>
      <c r="K10" s="14"/>
      <c r="L10" s="14">
        <v>0.18333333333333299</v>
      </c>
      <c r="M10" s="14">
        <v>0.17322834645669299</v>
      </c>
      <c r="N10" s="14"/>
      <c r="O10" s="14">
        <v>0.20560747663551401</v>
      </c>
      <c r="P10" s="14">
        <v>0.17105263157894701</v>
      </c>
      <c r="Q10" s="14">
        <v>0.14285714285714299</v>
      </c>
    </row>
    <row r="11" spans="2:17" ht="32" x14ac:dyDescent="0.2">
      <c r="B11" s="15" t="s">
        <v>145</v>
      </c>
      <c r="C11" s="14">
        <v>0.178137651821862</v>
      </c>
      <c r="D11" s="14">
        <v>0.146341463414634</v>
      </c>
      <c r="E11" s="14">
        <v>0.194444444444444</v>
      </c>
      <c r="F11" s="14">
        <v>0.15909090909090901</v>
      </c>
      <c r="G11" s="14">
        <v>0.19047619047618999</v>
      </c>
      <c r="H11" s="14"/>
      <c r="I11" s="14">
        <v>0.165289256198347</v>
      </c>
      <c r="J11" s="14">
        <v>0.19047619047618999</v>
      </c>
      <c r="K11" s="14"/>
      <c r="L11" s="14">
        <v>0.20833333333333301</v>
      </c>
      <c r="M11" s="14">
        <v>0.14960629921259799</v>
      </c>
      <c r="N11" s="14"/>
      <c r="O11" s="14">
        <v>0.15887850467289699</v>
      </c>
      <c r="P11" s="14">
        <v>0.18421052631578899</v>
      </c>
      <c r="Q11" s="14">
        <v>0.206349206349206</v>
      </c>
    </row>
    <row r="12" spans="2:17" ht="48" x14ac:dyDescent="0.2">
      <c r="B12" s="15" t="s">
        <v>146</v>
      </c>
      <c r="C12" s="14">
        <v>0.17004048582996001</v>
      </c>
      <c r="D12" s="14">
        <v>9.7560975609756101E-2</v>
      </c>
      <c r="E12" s="14">
        <v>0.11111111111111099</v>
      </c>
      <c r="F12" s="14">
        <v>0.13636363636363599</v>
      </c>
      <c r="G12" s="14">
        <v>0.22222222222222199</v>
      </c>
      <c r="H12" s="14"/>
      <c r="I12" s="14">
        <v>0.11570247933884301</v>
      </c>
      <c r="J12" s="14">
        <v>0.22222222222222199</v>
      </c>
      <c r="K12" s="14"/>
      <c r="L12" s="14">
        <v>0.133333333333333</v>
      </c>
      <c r="M12" s="14">
        <v>0.20472440944881901</v>
      </c>
      <c r="N12" s="14"/>
      <c r="O12" s="14">
        <v>0.15887850467289699</v>
      </c>
      <c r="P12" s="14">
        <v>0.18421052631578899</v>
      </c>
      <c r="Q12" s="14">
        <v>0.158730158730159</v>
      </c>
    </row>
    <row r="13" spans="2:17" ht="32" x14ac:dyDescent="0.2">
      <c r="B13" s="15" t="s">
        <v>147</v>
      </c>
      <c r="C13" s="14">
        <v>0.165991902834008</v>
      </c>
      <c r="D13" s="14">
        <v>0.146341463414634</v>
      </c>
      <c r="E13" s="14">
        <v>0.22222222222222199</v>
      </c>
      <c r="F13" s="14">
        <v>0.13636363636363599</v>
      </c>
      <c r="G13" s="14">
        <v>0.16666666666666699</v>
      </c>
      <c r="H13" s="14"/>
      <c r="I13" s="14">
        <v>0.165289256198347</v>
      </c>
      <c r="J13" s="14">
        <v>0.16666666666666699</v>
      </c>
      <c r="K13" s="14"/>
      <c r="L13" s="14">
        <v>0.15833333333333299</v>
      </c>
      <c r="M13" s="14">
        <v>0.17322834645669299</v>
      </c>
      <c r="N13" s="14"/>
      <c r="O13" s="14">
        <v>0.13084112149532701</v>
      </c>
      <c r="P13" s="14">
        <v>0.144736842105263</v>
      </c>
      <c r="Q13" s="14">
        <v>0.25396825396825401</v>
      </c>
    </row>
    <row r="14" spans="2:17" ht="32" x14ac:dyDescent="0.2">
      <c r="B14" s="15" t="s">
        <v>148</v>
      </c>
      <c r="C14" s="14">
        <v>0.13765182186234801</v>
      </c>
      <c r="D14" s="14">
        <v>0.12195121951219499</v>
      </c>
      <c r="E14" s="14">
        <v>0.11111111111111099</v>
      </c>
      <c r="F14" s="14">
        <v>0.15909090909090901</v>
      </c>
      <c r="G14" s="14">
        <v>0.14285714285714299</v>
      </c>
      <c r="H14" s="14"/>
      <c r="I14" s="14">
        <v>0.13223140495867799</v>
      </c>
      <c r="J14" s="14">
        <v>0.14285714285714299</v>
      </c>
      <c r="K14" s="14"/>
      <c r="L14" s="14">
        <v>0.15833333333333299</v>
      </c>
      <c r="M14" s="14">
        <v>0.118110236220472</v>
      </c>
      <c r="N14" s="14"/>
      <c r="O14" s="14">
        <v>0.11214953271028</v>
      </c>
      <c r="P14" s="14">
        <v>0.144736842105263</v>
      </c>
      <c r="Q14" s="14">
        <v>0.158730158730159</v>
      </c>
    </row>
    <row r="15" spans="2:17" ht="32" x14ac:dyDescent="0.2">
      <c r="B15" s="15" t="s">
        <v>149</v>
      </c>
      <c r="C15" s="14">
        <v>0.13360323886639699</v>
      </c>
      <c r="D15" s="14">
        <v>4.8780487804878099E-2</v>
      </c>
      <c r="E15" s="14">
        <v>5.5555555555555601E-2</v>
      </c>
      <c r="F15" s="14">
        <v>0.11363636363636399</v>
      </c>
      <c r="G15" s="14">
        <v>0.19047619047618999</v>
      </c>
      <c r="H15" s="14"/>
      <c r="I15" s="14">
        <v>7.43801652892562E-2</v>
      </c>
      <c r="J15" s="14">
        <v>0.19047619047618999</v>
      </c>
      <c r="K15" s="14"/>
      <c r="L15" s="14">
        <v>0.116666666666667</v>
      </c>
      <c r="M15" s="14">
        <v>0.14960629921259799</v>
      </c>
      <c r="N15" s="14"/>
      <c r="O15" s="14">
        <v>7.4766355140186896E-2</v>
      </c>
      <c r="P15" s="14">
        <v>0.17105263157894701</v>
      </c>
      <c r="Q15" s="14">
        <v>0.17460317460317501</v>
      </c>
    </row>
    <row r="16" spans="2:17" ht="32" x14ac:dyDescent="0.2">
      <c r="B16" s="15" t="s">
        <v>150</v>
      </c>
      <c r="C16" s="14">
        <v>0.125506072874494</v>
      </c>
      <c r="D16" s="14">
        <v>0.146341463414634</v>
      </c>
      <c r="E16" s="14">
        <v>0.11111111111111099</v>
      </c>
      <c r="F16" s="14">
        <v>9.0909090909090898E-2</v>
      </c>
      <c r="G16" s="14">
        <v>0.134920634920635</v>
      </c>
      <c r="H16" s="14"/>
      <c r="I16" s="14">
        <v>0.11570247933884301</v>
      </c>
      <c r="J16" s="14">
        <v>0.134920634920635</v>
      </c>
      <c r="K16" s="14"/>
      <c r="L16" s="14">
        <v>0.133333333333333</v>
      </c>
      <c r="M16" s="14">
        <v>0.118110236220472</v>
      </c>
      <c r="N16" s="14"/>
      <c r="O16" s="14">
        <v>0.15887850467289699</v>
      </c>
      <c r="P16" s="14">
        <v>9.2105263157894704E-2</v>
      </c>
      <c r="Q16" s="14">
        <v>0.11111111111111099</v>
      </c>
    </row>
    <row r="17" spans="2:17" ht="32" x14ac:dyDescent="0.2">
      <c r="B17" s="15" t="s">
        <v>151</v>
      </c>
      <c r="C17" s="14">
        <v>0.121457489878543</v>
      </c>
      <c r="D17" s="14">
        <v>0.12195121951219499</v>
      </c>
      <c r="E17" s="14">
        <v>0.11111111111111099</v>
      </c>
      <c r="F17" s="14">
        <v>0.13636363636363599</v>
      </c>
      <c r="G17" s="14">
        <v>0.119047619047619</v>
      </c>
      <c r="H17" s="14"/>
      <c r="I17" s="14">
        <v>0.12396694214876</v>
      </c>
      <c r="J17" s="14">
        <v>0.119047619047619</v>
      </c>
      <c r="K17" s="14"/>
      <c r="L17" s="14">
        <v>0.125</v>
      </c>
      <c r="M17" s="14">
        <v>0.118110236220472</v>
      </c>
      <c r="N17" s="14"/>
      <c r="O17" s="14">
        <v>9.34579439252336E-2</v>
      </c>
      <c r="P17" s="14">
        <v>0.118421052631579</v>
      </c>
      <c r="Q17" s="14">
        <v>0.158730158730159</v>
      </c>
    </row>
    <row r="18" spans="2:17" ht="16" x14ac:dyDescent="0.2">
      <c r="B18" s="15" t="s">
        <v>152</v>
      </c>
      <c r="C18" s="14">
        <v>0.121457489878543</v>
      </c>
      <c r="D18" s="14">
        <v>7.3170731707317097E-2</v>
      </c>
      <c r="E18" s="14">
        <v>0.11111111111111099</v>
      </c>
      <c r="F18" s="14">
        <v>0.11363636363636399</v>
      </c>
      <c r="G18" s="14">
        <v>0.14285714285714299</v>
      </c>
      <c r="H18" s="14"/>
      <c r="I18" s="14">
        <v>9.9173553719008295E-2</v>
      </c>
      <c r="J18" s="14">
        <v>0.14285714285714299</v>
      </c>
      <c r="K18" s="14"/>
      <c r="L18" s="14">
        <v>0.125</v>
      </c>
      <c r="M18" s="14">
        <v>0.118110236220472</v>
      </c>
      <c r="N18" s="14"/>
      <c r="O18" s="14">
        <v>0.121495327102804</v>
      </c>
      <c r="P18" s="14">
        <v>0.13157894736842099</v>
      </c>
      <c r="Q18" s="14">
        <v>9.5238095238095205E-2</v>
      </c>
    </row>
    <row r="19" spans="2:17" ht="48" x14ac:dyDescent="0.2">
      <c r="B19" s="15" t="s">
        <v>153</v>
      </c>
      <c r="C19" s="14">
        <v>8.5020242914979796E-2</v>
      </c>
      <c r="D19" s="14">
        <v>2.4390243902439001E-2</v>
      </c>
      <c r="E19" s="14">
        <v>5.5555555555555601E-2</v>
      </c>
      <c r="F19" s="14">
        <v>6.8181818181818205E-2</v>
      </c>
      <c r="G19" s="14">
        <v>0.119047619047619</v>
      </c>
      <c r="H19" s="14"/>
      <c r="I19" s="14">
        <v>4.9586776859504099E-2</v>
      </c>
      <c r="J19" s="14">
        <v>0.119047619047619</v>
      </c>
      <c r="K19" s="14"/>
      <c r="L19" s="14">
        <v>6.6666666666666693E-2</v>
      </c>
      <c r="M19" s="14">
        <v>0.102362204724409</v>
      </c>
      <c r="N19" s="14"/>
      <c r="O19" s="14">
        <v>0.10280373831775701</v>
      </c>
      <c r="P19" s="14">
        <v>9.2105263157894704E-2</v>
      </c>
      <c r="Q19" s="14">
        <v>4.7619047619047603E-2</v>
      </c>
    </row>
    <row r="20" spans="2:17" ht="16" x14ac:dyDescent="0.2">
      <c r="B20" s="15" t="s">
        <v>154</v>
      </c>
      <c r="C20" s="14">
        <v>8.5020242914979796E-2</v>
      </c>
      <c r="D20" s="14">
        <v>4.8780487804878099E-2</v>
      </c>
      <c r="E20" s="14">
        <v>0</v>
      </c>
      <c r="F20" s="14">
        <v>2.27272727272727E-2</v>
      </c>
      <c r="G20" s="14">
        <v>0.14285714285714299</v>
      </c>
      <c r="H20" s="14"/>
      <c r="I20" s="14">
        <v>2.4793388429752101E-2</v>
      </c>
      <c r="J20" s="14">
        <v>0.14285714285714299</v>
      </c>
      <c r="K20" s="14"/>
      <c r="L20" s="14">
        <v>9.1666666666666702E-2</v>
      </c>
      <c r="M20" s="14">
        <v>7.8740157480315001E-2</v>
      </c>
      <c r="N20" s="14"/>
      <c r="O20" s="14">
        <v>6.5420560747663503E-2</v>
      </c>
      <c r="P20" s="14">
        <v>0.118421052631579</v>
      </c>
      <c r="Q20" s="14">
        <v>6.3492063492063502E-2</v>
      </c>
    </row>
    <row r="21" spans="2:17" ht="32" x14ac:dyDescent="0.2">
      <c r="B21" s="15" t="s">
        <v>155</v>
      </c>
      <c r="C21" s="14">
        <v>8.0971659919028299E-2</v>
      </c>
      <c r="D21" s="14">
        <v>2.4390243902439001E-2</v>
      </c>
      <c r="E21" s="14">
        <v>0.11111111111111099</v>
      </c>
      <c r="F21" s="14">
        <v>9.0909090909090898E-2</v>
      </c>
      <c r="G21" s="14">
        <v>8.7301587301587297E-2</v>
      </c>
      <c r="H21" s="14"/>
      <c r="I21" s="14">
        <v>7.43801652892562E-2</v>
      </c>
      <c r="J21" s="14">
        <v>8.7301587301587297E-2</v>
      </c>
      <c r="K21" s="14"/>
      <c r="L21" s="14">
        <v>7.4999999999999997E-2</v>
      </c>
      <c r="M21" s="14">
        <v>8.6614173228346497E-2</v>
      </c>
      <c r="N21" s="14"/>
      <c r="O21" s="14">
        <v>3.7383177570093497E-2</v>
      </c>
      <c r="P21" s="14">
        <v>0.13157894736842099</v>
      </c>
      <c r="Q21" s="14">
        <v>7.9365079365079402E-2</v>
      </c>
    </row>
    <row r="22" spans="2:17" ht="16" x14ac:dyDescent="0.2">
      <c r="B22" s="15" t="s">
        <v>55</v>
      </c>
      <c r="C22" s="14">
        <v>8.0971659919028299E-2</v>
      </c>
      <c r="D22" s="14">
        <v>9.7560975609756101E-2</v>
      </c>
      <c r="E22" s="14">
        <v>5.5555555555555601E-2</v>
      </c>
      <c r="F22" s="14">
        <v>4.5454545454545497E-2</v>
      </c>
      <c r="G22" s="14">
        <v>9.5238095238095205E-2</v>
      </c>
      <c r="H22" s="14"/>
      <c r="I22" s="14">
        <v>6.6115702479338803E-2</v>
      </c>
      <c r="J22" s="14">
        <v>9.5238095238095205E-2</v>
      </c>
      <c r="K22" s="14"/>
      <c r="L22" s="14">
        <v>0.116666666666667</v>
      </c>
      <c r="M22" s="14">
        <v>4.7244094488188997E-2</v>
      </c>
      <c r="N22" s="14"/>
      <c r="O22" s="14">
        <v>8.4112149532710304E-2</v>
      </c>
      <c r="P22" s="14">
        <v>5.2631578947368397E-2</v>
      </c>
      <c r="Q22" s="14">
        <v>0.11111111111111099</v>
      </c>
    </row>
    <row r="23" spans="2:17" ht="32" x14ac:dyDescent="0.2">
      <c r="B23" s="15" t="s">
        <v>156</v>
      </c>
      <c r="C23" s="14">
        <v>6.88259109311741E-2</v>
      </c>
      <c r="D23" s="14">
        <v>4.8780487804878099E-2</v>
      </c>
      <c r="E23" s="14">
        <v>2.7777777777777801E-2</v>
      </c>
      <c r="F23" s="14">
        <v>6.8181818181818205E-2</v>
      </c>
      <c r="G23" s="14">
        <v>8.7301587301587297E-2</v>
      </c>
      <c r="H23" s="14"/>
      <c r="I23" s="14">
        <v>4.9586776859504099E-2</v>
      </c>
      <c r="J23" s="14">
        <v>8.7301587301587297E-2</v>
      </c>
      <c r="K23" s="14"/>
      <c r="L23" s="14">
        <v>9.1666666666666702E-2</v>
      </c>
      <c r="M23" s="14">
        <v>4.7244094488188997E-2</v>
      </c>
      <c r="N23" s="14"/>
      <c r="O23" s="14">
        <v>6.5420560747663503E-2</v>
      </c>
      <c r="P23" s="14">
        <v>6.5789473684210495E-2</v>
      </c>
      <c r="Q23" s="14">
        <v>7.9365079365079402E-2</v>
      </c>
    </row>
    <row r="24" spans="2:17" ht="32" x14ac:dyDescent="0.2">
      <c r="B24" s="15" t="s">
        <v>157</v>
      </c>
      <c r="C24" s="14">
        <v>5.6680161943319797E-2</v>
      </c>
      <c r="D24" s="14">
        <v>9.7560975609756101E-2</v>
      </c>
      <c r="E24" s="14">
        <v>5.5555555555555601E-2</v>
      </c>
      <c r="F24" s="14">
        <v>6.8181818181818205E-2</v>
      </c>
      <c r="G24" s="14">
        <v>3.9682539682539701E-2</v>
      </c>
      <c r="H24" s="14"/>
      <c r="I24" s="14">
        <v>7.43801652892562E-2</v>
      </c>
      <c r="J24" s="14">
        <v>3.9682539682539701E-2</v>
      </c>
      <c r="K24" s="14"/>
      <c r="L24" s="14">
        <v>6.6666666666666693E-2</v>
      </c>
      <c r="M24" s="14">
        <v>4.7244094488188997E-2</v>
      </c>
      <c r="N24" s="14"/>
      <c r="O24" s="14">
        <v>6.5420560747663503E-2</v>
      </c>
      <c r="P24" s="14">
        <v>9.2105263157894704E-2</v>
      </c>
      <c r="Q24" s="14">
        <v>0</v>
      </c>
    </row>
    <row r="25" spans="2:17" ht="48" x14ac:dyDescent="0.2">
      <c r="B25" s="15" t="s">
        <v>158</v>
      </c>
      <c r="C25" s="14">
        <v>5.2631578947368397E-2</v>
      </c>
      <c r="D25" s="14">
        <v>0</v>
      </c>
      <c r="E25" s="14">
        <v>0</v>
      </c>
      <c r="F25" s="14">
        <v>6.8181818181818205E-2</v>
      </c>
      <c r="G25" s="14">
        <v>7.9365079365079402E-2</v>
      </c>
      <c r="H25" s="14"/>
      <c r="I25" s="14">
        <v>2.4793388429752101E-2</v>
      </c>
      <c r="J25" s="14">
        <v>7.9365079365079402E-2</v>
      </c>
      <c r="K25" s="14"/>
      <c r="L25" s="14">
        <v>0.05</v>
      </c>
      <c r="M25" s="14">
        <v>5.5118110236220499E-2</v>
      </c>
      <c r="N25" s="14"/>
      <c r="O25" s="14">
        <v>2.80373831775701E-2</v>
      </c>
      <c r="P25" s="14">
        <v>7.8947368421052599E-2</v>
      </c>
      <c r="Q25" s="14">
        <v>6.3492063492063502E-2</v>
      </c>
    </row>
    <row r="26" spans="2:17" ht="48" x14ac:dyDescent="0.2">
      <c r="B26" s="15" t="s">
        <v>140</v>
      </c>
      <c r="C26" s="14">
        <v>5.2631578947368397E-2</v>
      </c>
      <c r="D26" s="14">
        <v>0.146341463414634</v>
      </c>
      <c r="E26" s="14">
        <v>5.5555555555555601E-2</v>
      </c>
      <c r="F26" s="14">
        <v>0</v>
      </c>
      <c r="G26" s="14">
        <v>3.9682539682539701E-2</v>
      </c>
      <c r="H26" s="14"/>
      <c r="I26" s="14">
        <v>6.6115702479338803E-2</v>
      </c>
      <c r="J26" s="14">
        <v>3.9682539682539701E-2</v>
      </c>
      <c r="K26" s="14"/>
      <c r="L26" s="14">
        <v>4.1666666666666699E-2</v>
      </c>
      <c r="M26" s="14">
        <v>6.2992125984251995E-2</v>
      </c>
      <c r="N26" s="14"/>
      <c r="O26" s="14">
        <v>1.86915887850467E-2</v>
      </c>
      <c r="P26" s="14">
        <v>3.94736842105263E-2</v>
      </c>
      <c r="Q26" s="14">
        <v>0.126984126984127</v>
      </c>
    </row>
    <row r="27" spans="2:17" ht="32" x14ac:dyDescent="0.2">
      <c r="B27" s="15" t="s">
        <v>159</v>
      </c>
      <c r="C27" s="14">
        <v>4.8582995951416998E-2</v>
      </c>
      <c r="D27" s="14">
        <v>2.4390243902439001E-2</v>
      </c>
      <c r="E27" s="14">
        <v>2.7777777777777801E-2</v>
      </c>
      <c r="F27" s="14">
        <v>2.27272727272727E-2</v>
      </c>
      <c r="G27" s="14">
        <v>7.1428571428571397E-2</v>
      </c>
      <c r="H27" s="14"/>
      <c r="I27" s="14">
        <v>2.4793388429752101E-2</v>
      </c>
      <c r="J27" s="14">
        <v>7.1428571428571397E-2</v>
      </c>
      <c r="K27" s="14"/>
      <c r="L27" s="14">
        <v>6.6666666666666693E-2</v>
      </c>
      <c r="M27" s="14">
        <v>3.1496062992125998E-2</v>
      </c>
      <c r="N27" s="14"/>
      <c r="O27" s="14">
        <v>3.7383177570093497E-2</v>
      </c>
      <c r="P27" s="14">
        <v>6.5789473684210495E-2</v>
      </c>
      <c r="Q27" s="14">
        <v>4.7619047619047603E-2</v>
      </c>
    </row>
    <row r="28" spans="2:17" ht="16" x14ac:dyDescent="0.2">
      <c r="B28" s="15" t="s">
        <v>160</v>
      </c>
      <c r="C28" s="14">
        <v>4.4534412955465598E-2</v>
      </c>
      <c r="D28" s="14">
        <v>2.4390243902439001E-2</v>
      </c>
      <c r="E28" s="14">
        <v>0</v>
      </c>
      <c r="F28" s="14">
        <v>2.27272727272727E-2</v>
      </c>
      <c r="G28" s="14">
        <v>7.1428571428571397E-2</v>
      </c>
      <c r="H28" s="14"/>
      <c r="I28" s="14">
        <v>1.6528925619834701E-2</v>
      </c>
      <c r="J28" s="14">
        <v>7.1428571428571397E-2</v>
      </c>
      <c r="K28" s="14"/>
      <c r="L28" s="14">
        <v>3.3333333333333298E-2</v>
      </c>
      <c r="M28" s="14">
        <v>5.5118110236220499E-2</v>
      </c>
      <c r="N28" s="14"/>
      <c r="O28" s="14">
        <v>3.7383177570093497E-2</v>
      </c>
      <c r="P28" s="14">
        <v>2.6315789473684199E-2</v>
      </c>
      <c r="Q28" s="14">
        <v>6.3492063492063502E-2</v>
      </c>
    </row>
    <row r="29" spans="2:17" ht="32" x14ac:dyDescent="0.2">
      <c r="B29" s="15" t="s">
        <v>161</v>
      </c>
      <c r="C29" s="14">
        <v>3.6437246963562701E-2</v>
      </c>
      <c r="D29" s="14">
        <v>2.4390243902439001E-2</v>
      </c>
      <c r="E29" s="14">
        <v>0</v>
      </c>
      <c r="F29" s="14">
        <v>2.27272727272727E-2</v>
      </c>
      <c r="G29" s="14">
        <v>5.5555555555555601E-2</v>
      </c>
      <c r="H29" s="14"/>
      <c r="I29" s="14">
        <v>1.6528925619834701E-2</v>
      </c>
      <c r="J29" s="14">
        <v>5.5555555555555601E-2</v>
      </c>
      <c r="K29" s="14"/>
      <c r="L29" s="14">
        <v>0.05</v>
      </c>
      <c r="M29" s="14">
        <v>2.3622047244094498E-2</v>
      </c>
      <c r="N29" s="14"/>
      <c r="O29" s="14">
        <v>5.60747663551402E-2</v>
      </c>
      <c r="P29" s="14">
        <v>3.94736842105263E-2</v>
      </c>
      <c r="Q29" s="14">
        <v>0</v>
      </c>
    </row>
    <row r="30" spans="2:17" ht="32" x14ac:dyDescent="0.2">
      <c r="B30" s="15" t="s">
        <v>162</v>
      </c>
      <c r="C30" s="14">
        <v>3.6437246963562701E-2</v>
      </c>
      <c r="D30" s="14">
        <v>2.4390243902439001E-2</v>
      </c>
      <c r="E30" s="14">
        <v>2.7777777777777801E-2</v>
      </c>
      <c r="F30" s="14">
        <v>0</v>
      </c>
      <c r="G30" s="14">
        <v>5.5555555555555601E-2</v>
      </c>
      <c r="H30" s="14"/>
      <c r="I30" s="14">
        <v>1.6528925619834701E-2</v>
      </c>
      <c r="J30" s="14">
        <v>5.5555555555555601E-2</v>
      </c>
      <c r="K30" s="14"/>
      <c r="L30" s="14">
        <v>3.3333333333333298E-2</v>
      </c>
      <c r="M30" s="14">
        <v>3.9370078740157501E-2</v>
      </c>
      <c r="N30" s="14"/>
      <c r="O30" s="14">
        <v>2.80373831775701E-2</v>
      </c>
      <c r="P30" s="14">
        <v>5.2631578947368397E-2</v>
      </c>
      <c r="Q30" s="14">
        <v>3.1746031746031703E-2</v>
      </c>
    </row>
    <row r="31" spans="2:17" ht="32" x14ac:dyDescent="0.2">
      <c r="B31" s="15" t="s">
        <v>163</v>
      </c>
      <c r="C31" s="16">
        <v>3.6437246963562701E-2</v>
      </c>
      <c r="D31" s="16">
        <v>2.4390243902439001E-2</v>
      </c>
      <c r="E31" s="16">
        <v>2.7777777777777801E-2</v>
      </c>
      <c r="F31" s="16">
        <v>6.8181818181818205E-2</v>
      </c>
      <c r="G31" s="16">
        <v>3.1746031746031703E-2</v>
      </c>
      <c r="H31" s="16"/>
      <c r="I31" s="16">
        <v>4.1322314049586799E-2</v>
      </c>
      <c r="J31" s="16">
        <v>3.1746031746031703E-2</v>
      </c>
      <c r="K31" s="16"/>
      <c r="L31" s="16">
        <v>4.1666666666666699E-2</v>
      </c>
      <c r="M31" s="16">
        <v>3.1496062992125998E-2</v>
      </c>
      <c r="N31" s="16"/>
      <c r="O31" s="16">
        <v>4.67289719626168E-2</v>
      </c>
      <c r="P31" s="16">
        <v>2.6315789473684199E-2</v>
      </c>
      <c r="Q31" s="16">
        <v>3.1746031746031703E-2</v>
      </c>
    </row>
    <row r="32" spans="2:17" x14ac:dyDescent="0.2">
      <c r="B32" s="13" t="s">
        <v>165</v>
      </c>
    </row>
    <row r="33" spans="2:2" x14ac:dyDescent="0.2">
      <c r="B33" t="s">
        <v>50</v>
      </c>
    </row>
    <row r="34" spans="2:2" x14ac:dyDescent="0.2">
      <c r="B34" t="s">
        <v>51</v>
      </c>
    </row>
    <row r="36" spans="2:2" x14ac:dyDescent="0.2">
      <c r="B36"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Q36"/>
  <sheetViews>
    <sheetView showGridLines="0" workbookViewId="0">
      <pane xSplit="2" topLeftCell="C1" activePane="topRight" state="frozen"/>
      <selection pane="topRight" activeCell="B15" sqref="B15"/>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166</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214</v>
      </c>
      <c r="D7" s="9">
        <v>31</v>
      </c>
      <c r="E7" s="9">
        <v>32</v>
      </c>
      <c r="F7" s="9">
        <v>42</v>
      </c>
      <c r="G7" s="9">
        <v>109</v>
      </c>
      <c r="H7" s="9"/>
      <c r="I7" s="9">
        <v>105</v>
      </c>
      <c r="J7" s="9">
        <v>109</v>
      </c>
      <c r="K7" s="9"/>
      <c r="L7" s="9">
        <v>101</v>
      </c>
      <c r="M7" s="9">
        <v>113</v>
      </c>
      <c r="N7" s="9"/>
      <c r="O7" s="9">
        <v>96</v>
      </c>
      <c r="P7" s="9">
        <v>69</v>
      </c>
      <c r="Q7" s="9">
        <v>48</v>
      </c>
    </row>
    <row r="8" spans="2:17" ht="16" x14ac:dyDescent="0.2">
      <c r="B8" s="15" t="s">
        <v>142</v>
      </c>
      <c r="C8" s="14">
        <v>0.19626168224299101</v>
      </c>
      <c r="D8" s="14">
        <v>0.225806451612903</v>
      </c>
      <c r="E8" s="14">
        <v>0.1875</v>
      </c>
      <c r="F8" s="14">
        <v>0.14285714285714299</v>
      </c>
      <c r="G8" s="14">
        <v>0.21100917431192701</v>
      </c>
      <c r="H8" s="14"/>
      <c r="I8" s="14">
        <v>0.180952380952381</v>
      </c>
      <c r="J8" s="14">
        <v>0.21100917431192701</v>
      </c>
      <c r="K8" s="14"/>
      <c r="L8" s="14">
        <v>0.20792079207920799</v>
      </c>
      <c r="M8" s="14">
        <v>0.185840707964602</v>
      </c>
      <c r="N8" s="14"/>
      <c r="O8" s="14">
        <v>0.1875</v>
      </c>
      <c r="P8" s="14">
        <v>0.217391304347826</v>
      </c>
      <c r="Q8" s="14">
        <v>0.1875</v>
      </c>
    </row>
    <row r="9" spans="2:17" ht="32" x14ac:dyDescent="0.2">
      <c r="B9" s="15" t="s">
        <v>144</v>
      </c>
      <c r="C9" s="14">
        <v>7.4766355140186896E-2</v>
      </c>
      <c r="D9" s="14">
        <v>3.2258064516128997E-2</v>
      </c>
      <c r="E9" s="14">
        <v>0.15625</v>
      </c>
      <c r="F9" s="14">
        <v>9.5238095238095205E-2</v>
      </c>
      <c r="G9" s="14">
        <v>5.5045871559633003E-2</v>
      </c>
      <c r="H9" s="14"/>
      <c r="I9" s="14">
        <v>9.5238095238095205E-2</v>
      </c>
      <c r="J9" s="14">
        <v>5.5045871559633003E-2</v>
      </c>
      <c r="K9" s="14"/>
      <c r="L9" s="14">
        <v>4.95049504950495E-2</v>
      </c>
      <c r="M9" s="14">
        <v>9.7345132743362803E-2</v>
      </c>
      <c r="N9" s="14"/>
      <c r="O9" s="14">
        <v>0.114583333333333</v>
      </c>
      <c r="P9" s="14">
        <v>4.3478260869565202E-2</v>
      </c>
      <c r="Q9" s="14">
        <v>4.1666666666666699E-2</v>
      </c>
    </row>
    <row r="10" spans="2:17" ht="48" x14ac:dyDescent="0.2">
      <c r="B10" s="15" t="s">
        <v>153</v>
      </c>
      <c r="C10" s="14">
        <v>1.86915887850467E-2</v>
      </c>
      <c r="D10" s="14">
        <v>0</v>
      </c>
      <c r="E10" s="14">
        <v>3.125E-2</v>
      </c>
      <c r="F10" s="14">
        <v>0</v>
      </c>
      <c r="G10" s="14">
        <v>2.7522935779816501E-2</v>
      </c>
      <c r="H10" s="14"/>
      <c r="I10" s="14">
        <v>9.5238095238095195E-3</v>
      </c>
      <c r="J10" s="14">
        <v>2.7522935779816501E-2</v>
      </c>
      <c r="K10" s="14"/>
      <c r="L10" s="14">
        <v>0</v>
      </c>
      <c r="M10" s="14">
        <v>3.5398230088495602E-2</v>
      </c>
      <c r="N10" s="14"/>
      <c r="O10" s="14">
        <v>4.1666666666666699E-2</v>
      </c>
      <c r="P10" s="14">
        <v>0</v>
      </c>
      <c r="Q10" s="14">
        <v>0</v>
      </c>
    </row>
    <row r="11" spans="2:17" ht="32" x14ac:dyDescent="0.2">
      <c r="B11" s="15" t="s">
        <v>156</v>
      </c>
      <c r="C11" s="14">
        <v>1.4018691588785E-2</v>
      </c>
      <c r="D11" s="14">
        <v>0</v>
      </c>
      <c r="E11" s="14">
        <v>0</v>
      </c>
      <c r="F11" s="14">
        <v>0</v>
      </c>
      <c r="G11" s="14">
        <v>2.7522935779816501E-2</v>
      </c>
      <c r="H11" s="14"/>
      <c r="I11" s="14">
        <v>0</v>
      </c>
      <c r="J11" s="14">
        <v>2.7522935779816501E-2</v>
      </c>
      <c r="K11" s="14"/>
      <c r="L11" s="14">
        <v>9.9009900990098994E-3</v>
      </c>
      <c r="M11" s="14">
        <v>1.7699115044247801E-2</v>
      </c>
      <c r="N11" s="14"/>
      <c r="O11" s="14">
        <v>0</v>
      </c>
      <c r="P11" s="14">
        <v>1.4492753623188401E-2</v>
      </c>
      <c r="Q11" s="14">
        <v>4.1666666666666699E-2</v>
      </c>
    </row>
    <row r="12" spans="2:17" ht="32" x14ac:dyDescent="0.2">
      <c r="B12" s="15" t="s">
        <v>143</v>
      </c>
      <c r="C12" s="14">
        <v>0.14953271028037399</v>
      </c>
      <c r="D12" s="14">
        <v>0.19354838709677399</v>
      </c>
      <c r="E12" s="14">
        <v>9.375E-2</v>
      </c>
      <c r="F12" s="14">
        <v>0.238095238095238</v>
      </c>
      <c r="G12" s="14">
        <v>0.119266055045872</v>
      </c>
      <c r="H12" s="14"/>
      <c r="I12" s="14">
        <v>0.180952380952381</v>
      </c>
      <c r="J12" s="14">
        <v>0.119266055045872</v>
      </c>
      <c r="K12" s="14"/>
      <c r="L12" s="14">
        <v>0.158415841584158</v>
      </c>
      <c r="M12" s="14">
        <v>0.14159292035398199</v>
      </c>
      <c r="N12" s="14"/>
      <c r="O12" s="14">
        <v>0.14583333333333301</v>
      </c>
      <c r="P12" s="14">
        <v>0.173913043478261</v>
      </c>
      <c r="Q12" s="14">
        <v>0.125</v>
      </c>
    </row>
    <row r="13" spans="2:17" ht="32" x14ac:dyDescent="0.2">
      <c r="B13" s="15" t="s">
        <v>148</v>
      </c>
      <c r="C13" s="14">
        <v>4.67289719626168E-2</v>
      </c>
      <c r="D13" s="14">
        <v>6.4516129032258104E-2</v>
      </c>
      <c r="E13" s="14">
        <v>3.125E-2</v>
      </c>
      <c r="F13" s="14">
        <v>0</v>
      </c>
      <c r="G13" s="14">
        <v>6.4220183486238494E-2</v>
      </c>
      <c r="H13" s="14"/>
      <c r="I13" s="14">
        <v>2.8571428571428598E-2</v>
      </c>
      <c r="J13" s="14">
        <v>6.4220183486238494E-2</v>
      </c>
      <c r="K13" s="14"/>
      <c r="L13" s="14">
        <v>4.95049504950495E-2</v>
      </c>
      <c r="M13" s="14">
        <v>4.4247787610619503E-2</v>
      </c>
      <c r="N13" s="14"/>
      <c r="O13" s="14">
        <v>3.125E-2</v>
      </c>
      <c r="P13" s="14">
        <v>7.2463768115942004E-2</v>
      </c>
      <c r="Q13" s="14">
        <v>4.1666666666666699E-2</v>
      </c>
    </row>
    <row r="14" spans="2:17" ht="32" x14ac:dyDescent="0.2">
      <c r="B14" s="15" t="s">
        <v>151</v>
      </c>
      <c r="C14" s="14">
        <v>5.1401869158878503E-2</v>
      </c>
      <c r="D14" s="14">
        <v>3.2258064516128997E-2</v>
      </c>
      <c r="E14" s="14">
        <v>6.25E-2</v>
      </c>
      <c r="F14" s="14">
        <v>7.1428571428571397E-2</v>
      </c>
      <c r="G14" s="14">
        <v>4.5871559633027498E-2</v>
      </c>
      <c r="H14" s="14"/>
      <c r="I14" s="14">
        <v>5.7142857142857099E-2</v>
      </c>
      <c r="J14" s="14">
        <v>4.5871559633027498E-2</v>
      </c>
      <c r="K14" s="14"/>
      <c r="L14" s="14">
        <v>4.95049504950495E-2</v>
      </c>
      <c r="M14" s="14">
        <v>5.3097345132743397E-2</v>
      </c>
      <c r="N14" s="14"/>
      <c r="O14" s="14">
        <v>6.25E-2</v>
      </c>
      <c r="P14" s="14">
        <v>4.3478260869565202E-2</v>
      </c>
      <c r="Q14" s="14">
        <v>4.1666666666666699E-2</v>
      </c>
    </row>
    <row r="15" spans="2:17" ht="32" x14ac:dyDescent="0.2">
      <c r="B15" s="15" t="s">
        <v>147</v>
      </c>
      <c r="C15" s="14">
        <v>3.27102803738318E-2</v>
      </c>
      <c r="D15" s="14">
        <v>0</v>
      </c>
      <c r="E15" s="14">
        <v>3.125E-2</v>
      </c>
      <c r="F15" s="14">
        <v>7.1428571428571397E-2</v>
      </c>
      <c r="G15" s="14">
        <v>2.7522935779816501E-2</v>
      </c>
      <c r="H15" s="14"/>
      <c r="I15" s="14">
        <v>3.8095238095238099E-2</v>
      </c>
      <c r="J15" s="14">
        <v>2.7522935779816501E-2</v>
      </c>
      <c r="K15" s="14"/>
      <c r="L15" s="14">
        <v>2.9702970297029702E-2</v>
      </c>
      <c r="M15" s="14">
        <v>3.5398230088495602E-2</v>
      </c>
      <c r="N15" s="14"/>
      <c r="O15" s="14">
        <v>1.0416666666666701E-2</v>
      </c>
      <c r="P15" s="14">
        <v>2.8985507246376802E-2</v>
      </c>
      <c r="Q15" s="14">
        <v>8.3333333333333301E-2</v>
      </c>
    </row>
    <row r="16" spans="2:17" ht="16" x14ac:dyDescent="0.2">
      <c r="B16" s="15" t="s">
        <v>160</v>
      </c>
      <c r="C16" s="14">
        <v>1.4018691588785E-2</v>
      </c>
      <c r="D16" s="14">
        <v>0</v>
      </c>
      <c r="E16" s="14">
        <v>0</v>
      </c>
      <c r="F16" s="14">
        <v>2.3809523809523801E-2</v>
      </c>
      <c r="G16" s="14">
        <v>1.8348623853211E-2</v>
      </c>
      <c r="H16" s="14"/>
      <c r="I16" s="14">
        <v>9.5238095238095195E-3</v>
      </c>
      <c r="J16" s="14">
        <v>1.8348623853211E-2</v>
      </c>
      <c r="K16" s="14"/>
      <c r="L16" s="14">
        <v>9.9009900990098994E-3</v>
      </c>
      <c r="M16" s="14">
        <v>1.7699115044247801E-2</v>
      </c>
      <c r="N16" s="14"/>
      <c r="O16" s="14">
        <v>1.0416666666666701E-2</v>
      </c>
      <c r="P16" s="14">
        <v>1.4492753623188401E-2</v>
      </c>
      <c r="Q16" s="14">
        <v>2.0833333333333301E-2</v>
      </c>
    </row>
    <row r="17" spans="2:17" ht="16" x14ac:dyDescent="0.2">
      <c r="B17" s="15" t="s">
        <v>152</v>
      </c>
      <c r="C17" s="14">
        <v>6.5420560747663503E-2</v>
      </c>
      <c r="D17" s="14">
        <v>3.2258064516128997E-2</v>
      </c>
      <c r="E17" s="14">
        <v>9.375E-2</v>
      </c>
      <c r="F17" s="14">
        <v>9.5238095238095205E-2</v>
      </c>
      <c r="G17" s="14">
        <v>5.5045871559633003E-2</v>
      </c>
      <c r="H17" s="14"/>
      <c r="I17" s="14">
        <v>7.6190476190476197E-2</v>
      </c>
      <c r="J17" s="14">
        <v>5.5045871559633003E-2</v>
      </c>
      <c r="K17" s="14"/>
      <c r="L17" s="14">
        <v>7.9207920792079195E-2</v>
      </c>
      <c r="M17" s="14">
        <v>5.3097345132743397E-2</v>
      </c>
      <c r="N17" s="14"/>
      <c r="O17" s="14">
        <v>6.25E-2</v>
      </c>
      <c r="P17" s="14">
        <v>5.7971014492753603E-2</v>
      </c>
      <c r="Q17" s="14">
        <v>8.3333333333333301E-2</v>
      </c>
    </row>
    <row r="18" spans="2:17" ht="32" x14ac:dyDescent="0.2">
      <c r="B18" s="15" t="s">
        <v>149</v>
      </c>
      <c r="C18" s="14">
        <v>4.2056074766355103E-2</v>
      </c>
      <c r="D18" s="14">
        <v>0</v>
      </c>
      <c r="E18" s="14">
        <v>3.125E-2</v>
      </c>
      <c r="F18" s="14">
        <v>2.3809523809523801E-2</v>
      </c>
      <c r="G18" s="14">
        <v>6.4220183486238494E-2</v>
      </c>
      <c r="H18" s="14"/>
      <c r="I18" s="14">
        <v>1.9047619047619001E-2</v>
      </c>
      <c r="J18" s="14">
        <v>6.4220183486238494E-2</v>
      </c>
      <c r="K18" s="14"/>
      <c r="L18" s="14">
        <v>2.9702970297029702E-2</v>
      </c>
      <c r="M18" s="14">
        <v>5.3097345132743397E-2</v>
      </c>
      <c r="N18" s="14"/>
      <c r="O18" s="14">
        <v>1.0416666666666701E-2</v>
      </c>
      <c r="P18" s="14">
        <v>5.7971014492753603E-2</v>
      </c>
      <c r="Q18" s="14">
        <v>6.25E-2</v>
      </c>
    </row>
    <row r="19" spans="2:17" ht="32" x14ac:dyDescent="0.2">
      <c r="B19" s="15" t="s">
        <v>155</v>
      </c>
      <c r="C19" s="14">
        <v>2.80373831775701E-2</v>
      </c>
      <c r="D19" s="14">
        <v>0</v>
      </c>
      <c r="E19" s="14">
        <v>6.25E-2</v>
      </c>
      <c r="F19" s="14">
        <v>4.7619047619047603E-2</v>
      </c>
      <c r="G19" s="14">
        <v>1.8348623853211E-2</v>
      </c>
      <c r="H19" s="14"/>
      <c r="I19" s="14">
        <v>3.8095238095238099E-2</v>
      </c>
      <c r="J19" s="14">
        <v>1.8348623853211E-2</v>
      </c>
      <c r="K19" s="14"/>
      <c r="L19" s="14">
        <v>2.9702970297029702E-2</v>
      </c>
      <c r="M19" s="14">
        <v>2.6548672566371698E-2</v>
      </c>
      <c r="N19" s="14"/>
      <c r="O19" s="14">
        <v>2.0833333333333301E-2</v>
      </c>
      <c r="P19" s="14">
        <v>2.8985507246376802E-2</v>
      </c>
      <c r="Q19" s="14">
        <v>4.1666666666666699E-2</v>
      </c>
    </row>
    <row r="20" spans="2:17" ht="16" x14ac:dyDescent="0.2">
      <c r="B20" s="15" t="s">
        <v>154</v>
      </c>
      <c r="C20" s="14">
        <v>1.86915887850467E-2</v>
      </c>
      <c r="D20" s="14">
        <v>3.2258064516128997E-2</v>
      </c>
      <c r="E20" s="14">
        <v>0</v>
      </c>
      <c r="F20" s="14">
        <v>0</v>
      </c>
      <c r="G20" s="14">
        <v>2.7522935779816501E-2</v>
      </c>
      <c r="H20" s="14"/>
      <c r="I20" s="14">
        <v>9.5238095238095195E-3</v>
      </c>
      <c r="J20" s="14">
        <v>2.7522935779816501E-2</v>
      </c>
      <c r="K20" s="14"/>
      <c r="L20" s="14">
        <v>3.9603960396039598E-2</v>
      </c>
      <c r="M20" s="14">
        <v>0</v>
      </c>
      <c r="N20" s="14"/>
      <c r="O20" s="14">
        <v>2.0833333333333301E-2</v>
      </c>
      <c r="P20" s="14">
        <v>2.8985507246376802E-2</v>
      </c>
      <c r="Q20" s="14">
        <v>0</v>
      </c>
    </row>
    <row r="21" spans="2:17" ht="32" x14ac:dyDescent="0.2">
      <c r="B21" s="15" t="s">
        <v>161</v>
      </c>
      <c r="C21" s="14">
        <v>0</v>
      </c>
      <c r="D21" s="14">
        <v>0</v>
      </c>
      <c r="E21" s="14">
        <v>0</v>
      </c>
      <c r="F21" s="14">
        <v>0</v>
      </c>
      <c r="G21" s="14">
        <v>0</v>
      </c>
      <c r="H21" s="14"/>
      <c r="I21" s="14">
        <v>0</v>
      </c>
      <c r="J21" s="14">
        <v>0</v>
      </c>
      <c r="K21" s="14"/>
      <c r="L21" s="14">
        <v>0</v>
      </c>
      <c r="M21" s="14">
        <v>0</v>
      </c>
      <c r="N21" s="14"/>
      <c r="O21" s="14">
        <v>0</v>
      </c>
      <c r="P21" s="14">
        <v>0</v>
      </c>
      <c r="Q21" s="14">
        <v>0</v>
      </c>
    </row>
    <row r="22" spans="2:17" ht="32" x14ac:dyDescent="0.2">
      <c r="B22" s="15" t="s">
        <v>162</v>
      </c>
      <c r="C22" s="14">
        <v>9.3457943925233603E-3</v>
      </c>
      <c r="D22" s="14">
        <v>0</v>
      </c>
      <c r="E22" s="14">
        <v>0</v>
      </c>
      <c r="F22" s="14">
        <v>0</v>
      </c>
      <c r="G22" s="14">
        <v>1.8348623853211E-2</v>
      </c>
      <c r="H22" s="14"/>
      <c r="I22" s="14">
        <v>0</v>
      </c>
      <c r="J22" s="14">
        <v>1.8348623853211E-2</v>
      </c>
      <c r="K22" s="14"/>
      <c r="L22" s="14">
        <v>0</v>
      </c>
      <c r="M22" s="14">
        <v>1.7699115044247801E-2</v>
      </c>
      <c r="N22" s="14"/>
      <c r="O22" s="14">
        <v>1.0416666666666701E-2</v>
      </c>
      <c r="P22" s="14">
        <v>0</v>
      </c>
      <c r="Q22" s="14">
        <v>2.0833333333333301E-2</v>
      </c>
    </row>
    <row r="23" spans="2:17" ht="32" x14ac:dyDescent="0.2">
      <c r="B23" s="15" t="s">
        <v>159</v>
      </c>
      <c r="C23" s="14">
        <v>4.6728971962616802E-3</v>
      </c>
      <c r="D23" s="14">
        <v>0</v>
      </c>
      <c r="E23" s="14">
        <v>3.125E-2</v>
      </c>
      <c r="F23" s="14">
        <v>0</v>
      </c>
      <c r="G23" s="14">
        <v>0</v>
      </c>
      <c r="H23" s="14"/>
      <c r="I23" s="14">
        <v>9.5238095238095195E-3</v>
      </c>
      <c r="J23" s="14">
        <v>0</v>
      </c>
      <c r="K23" s="14"/>
      <c r="L23" s="14">
        <v>9.9009900990098994E-3</v>
      </c>
      <c r="M23" s="14">
        <v>0</v>
      </c>
      <c r="N23" s="14"/>
      <c r="O23" s="14">
        <v>0</v>
      </c>
      <c r="P23" s="14">
        <v>1.4492753623188401E-2</v>
      </c>
      <c r="Q23" s="14">
        <v>0</v>
      </c>
    </row>
    <row r="24" spans="2:17" ht="32" x14ac:dyDescent="0.2">
      <c r="B24" s="15" t="s">
        <v>150</v>
      </c>
      <c r="C24" s="14">
        <v>4.67289719626168E-2</v>
      </c>
      <c r="D24" s="14">
        <v>0.16129032258064499</v>
      </c>
      <c r="E24" s="14">
        <v>3.125E-2</v>
      </c>
      <c r="F24" s="14">
        <v>2.3809523809523801E-2</v>
      </c>
      <c r="G24" s="14">
        <v>2.7522935779816501E-2</v>
      </c>
      <c r="H24" s="14"/>
      <c r="I24" s="14">
        <v>6.6666666666666693E-2</v>
      </c>
      <c r="J24" s="14">
        <v>2.7522935779816501E-2</v>
      </c>
      <c r="K24" s="14"/>
      <c r="L24" s="14">
        <v>5.9405940594059403E-2</v>
      </c>
      <c r="M24" s="14">
        <v>3.5398230088495602E-2</v>
      </c>
      <c r="N24" s="14"/>
      <c r="O24" s="14">
        <v>8.3333333333333301E-2</v>
      </c>
      <c r="P24" s="14">
        <v>2.8985507246376802E-2</v>
      </c>
      <c r="Q24" s="14">
        <v>0</v>
      </c>
    </row>
    <row r="25" spans="2:17" ht="32" x14ac:dyDescent="0.2">
      <c r="B25" s="15" t="s">
        <v>163</v>
      </c>
      <c r="C25" s="14">
        <v>9.3457943925233603E-3</v>
      </c>
      <c r="D25" s="14">
        <v>0</v>
      </c>
      <c r="E25" s="14">
        <v>0</v>
      </c>
      <c r="F25" s="14">
        <v>2.3809523809523801E-2</v>
      </c>
      <c r="G25" s="14">
        <v>9.1743119266055103E-3</v>
      </c>
      <c r="H25" s="14"/>
      <c r="I25" s="14">
        <v>9.5238095238095195E-3</v>
      </c>
      <c r="J25" s="14">
        <v>9.1743119266055103E-3</v>
      </c>
      <c r="K25" s="14"/>
      <c r="L25" s="14">
        <v>1.9801980198019799E-2</v>
      </c>
      <c r="M25" s="14">
        <v>0</v>
      </c>
      <c r="N25" s="14"/>
      <c r="O25" s="14">
        <v>2.0833333333333301E-2</v>
      </c>
      <c r="P25" s="14">
        <v>0</v>
      </c>
      <c r="Q25" s="14">
        <v>0</v>
      </c>
    </row>
    <row r="26" spans="2:17" ht="48" x14ac:dyDescent="0.2">
      <c r="B26" s="15" t="s">
        <v>158</v>
      </c>
      <c r="C26" s="14">
        <v>4.6728971962616802E-3</v>
      </c>
      <c r="D26" s="14">
        <v>0</v>
      </c>
      <c r="E26" s="14">
        <v>0</v>
      </c>
      <c r="F26" s="14">
        <v>0</v>
      </c>
      <c r="G26" s="14">
        <v>9.1743119266055103E-3</v>
      </c>
      <c r="H26" s="14"/>
      <c r="I26" s="14">
        <v>0</v>
      </c>
      <c r="J26" s="14">
        <v>9.1743119266055103E-3</v>
      </c>
      <c r="K26" s="14"/>
      <c r="L26" s="14">
        <v>0</v>
      </c>
      <c r="M26" s="14">
        <v>8.8495575221238902E-3</v>
      </c>
      <c r="N26" s="14"/>
      <c r="O26" s="14">
        <v>0</v>
      </c>
      <c r="P26" s="14">
        <v>1.4492753623188401E-2</v>
      </c>
      <c r="Q26" s="14">
        <v>0</v>
      </c>
    </row>
    <row r="27" spans="2:17" ht="32" x14ac:dyDescent="0.2">
      <c r="B27" s="15" t="s">
        <v>157</v>
      </c>
      <c r="C27" s="14">
        <v>1.4018691588785E-2</v>
      </c>
      <c r="D27" s="14">
        <v>6.4516129032258104E-2</v>
      </c>
      <c r="E27" s="14">
        <v>3.125E-2</v>
      </c>
      <c r="F27" s="14">
        <v>0</v>
      </c>
      <c r="G27" s="14">
        <v>0</v>
      </c>
      <c r="H27" s="14"/>
      <c r="I27" s="14">
        <v>2.8571428571428598E-2</v>
      </c>
      <c r="J27" s="14">
        <v>0</v>
      </c>
      <c r="K27" s="14"/>
      <c r="L27" s="14">
        <v>1.9801980198019799E-2</v>
      </c>
      <c r="M27" s="14">
        <v>8.8495575221238902E-3</v>
      </c>
      <c r="N27" s="14"/>
      <c r="O27" s="14">
        <v>2.0833333333333301E-2</v>
      </c>
      <c r="P27" s="14">
        <v>1.4492753623188401E-2</v>
      </c>
      <c r="Q27" s="14">
        <v>0</v>
      </c>
    </row>
    <row r="28" spans="2:17" ht="48" x14ac:dyDescent="0.2">
      <c r="B28" s="15" t="s">
        <v>146</v>
      </c>
      <c r="C28" s="14">
        <v>7.9439252336448593E-2</v>
      </c>
      <c r="D28" s="14">
        <v>6.4516129032258104E-2</v>
      </c>
      <c r="E28" s="14">
        <v>3.125E-2</v>
      </c>
      <c r="F28" s="14">
        <v>4.7619047619047603E-2</v>
      </c>
      <c r="G28" s="14">
        <v>0.11009174311926601</v>
      </c>
      <c r="H28" s="14"/>
      <c r="I28" s="14">
        <v>4.7619047619047603E-2</v>
      </c>
      <c r="J28" s="14">
        <v>0.11009174311926601</v>
      </c>
      <c r="K28" s="14"/>
      <c r="L28" s="14">
        <v>4.95049504950495E-2</v>
      </c>
      <c r="M28" s="14">
        <v>0.106194690265487</v>
      </c>
      <c r="N28" s="14"/>
      <c r="O28" s="14">
        <v>6.25E-2</v>
      </c>
      <c r="P28" s="14">
        <v>7.2463768115942004E-2</v>
      </c>
      <c r="Q28" s="14">
        <v>0.125</v>
      </c>
    </row>
    <row r="29" spans="2:17" ht="32" x14ac:dyDescent="0.2">
      <c r="B29" s="15" t="s">
        <v>145</v>
      </c>
      <c r="C29" s="14">
        <v>7.9439252336448593E-2</v>
      </c>
      <c r="D29" s="14">
        <v>9.6774193548387094E-2</v>
      </c>
      <c r="E29" s="14">
        <v>9.375E-2</v>
      </c>
      <c r="F29" s="14">
        <v>9.5238095238095205E-2</v>
      </c>
      <c r="G29" s="14">
        <v>6.4220183486238494E-2</v>
      </c>
      <c r="H29" s="14"/>
      <c r="I29" s="14">
        <v>9.5238095238095205E-2</v>
      </c>
      <c r="J29" s="14">
        <v>6.4220183486238494E-2</v>
      </c>
      <c r="K29" s="14"/>
      <c r="L29" s="14">
        <v>9.9009900990099001E-2</v>
      </c>
      <c r="M29" s="14">
        <v>6.1946902654867297E-2</v>
      </c>
      <c r="N29" s="14"/>
      <c r="O29" s="14">
        <v>8.3333333333333301E-2</v>
      </c>
      <c r="P29" s="14">
        <v>7.2463768115942004E-2</v>
      </c>
      <c r="Q29" s="14">
        <v>8.3333333333333301E-2</v>
      </c>
    </row>
    <row r="30" spans="2:17" ht="48" x14ac:dyDescent="0.2">
      <c r="B30" s="15" t="s">
        <v>140</v>
      </c>
      <c r="C30" s="14">
        <v>0</v>
      </c>
      <c r="D30" s="14">
        <v>0</v>
      </c>
      <c r="E30" s="14">
        <v>0</v>
      </c>
      <c r="F30" s="14">
        <v>0</v>
      </c>
      <c r="G30" s="14">
        <v>0</v>
      </c>
      <c r="H30" s="14"/>
      <c r="I30" s="14">
        <v>0</v>
      </c>
      <c r="J30" s="14">
        <v>0</v>
      </c>
      <c r="K30" s="14"/>
      <c r="L30" s="14">
        <v>0</v>
      </c>
      <c r="M30" s="14">
        <v>0</v>
      </c>
      <c r="N30" s="14"/>
      <c r="O30" s="14">
        <v>0</v>
      </c>
      <c r="P30" s="14">
        <v>0</v>
      </c>
      <c r="Q30" s="14">
        <v>0</v>
      </c>
    </row>
    <row r="31" spans="2:17" ht="16" x14ac:dyDescent="0.2">
      <c r="B31" s="15" t="s">
        <v>55</v>
      </c>
      <c r="C31" s="16">
        <v>0</v>
      </c>
      <c r="D31" s="16">
        <v>0</v>
      </c>
      <c r="E31" s="16">
        <v>0</v>
      </c>
      <c r="F31" s="16">
        <v>0</v>
      </c>
      <c r="G31" s="16">
        <v>0</v>
      </c>
      <c r="H31" s="16"/>
      <c r="I31" s="16">
        <v>0</v>
      </c>
      <c r="J31" s="16">
        <v>0</v>
      </c>
      <c r="K31" s="16"/>
      <c r="L31" s="16">
        <v>0</v>
      </c>
      <c r="M31" s="16">
        <v>0</v>
      </c>
      <c r="N31" s="16"/>
      <c r="O31" s="16">
        <v>0</v>
      </c>
      <c r="P31" s="16">
        <v>0</v>
      </c>
      <c r="Q31" s="16">
        <v>0</v>
      </c>
    </row>
    <row r="32" spans="2:17" x14ac:dyDescent="0.2">
      <c r="B32" s="13" t="s">
        <v>104</v>
      </c>
    </row>
    <row r="33" spans="2:2" x14ac:dyDescent="0.2">
      <c r="B33" t="s">
        <v>50</v>
      </c>
    </row>
    <row r="34" spans="2:2" x14ac:dyDescent="0.2">
      <c r="B34" t="s">
        <v>51</v>
      </c>
    </row>
    <row r="36" spans="2:2" x14ac:dyDescent="0.2">
      <c r="B36"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587"/>
  <sheetViews>
    <sheetView showGridLines="0" tabSelected="1" workbookViewId="0">
      <pane xSplit="2" ySplit="7" topLeftCell="C24" activePane="bottomRight" state="frozen"/>
      <selection pane="topRight"/>
      <selection pane="bottomLeft"/>
      <selection pane="bottomRight" activeCell="F603" sqref="F603"/>
    </sheetView>
  </sheetViews>
  <sheetFormatPr baseColWidth="10" defaultColWidth="11.5" defaultRowHeight="15" x14ac:dyDescent="0.2"/>
  <cols>
    <col min="2" max="2" width="41.832031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26" t="s">
        <v>255</v>
      </c>
      <c r="E2" s="27"/>
      <c r="F2" s="27"/>
      <c r="G2" s="27"/>
      <c r="H2" s="27"/>
      <c r="I2" s="27"/>
      <c r="J2" s="27"/>
      <c r="K2" s="27"/>
      <c r="L2" s="27"/>
      <c r="M2" s="27"/>
      <c r="N2" s="27"/>
      <c r="O2" s="27"/>
    </row>
    <row r="5" spans="2:17" ht="30" customHeight="1" x14ac:dyDescent="0.2">
      <c r="B5" s="11"/>
      <c r="C5" s="11"/>
      <c r="D5" s="29" t="s">
        <v>27</v>
      </c>
      <c r="E5" s="29"/>
      <c r="F5" s="29"/>
      <c r="G5" s="29"/>
      <c r="H5" s="11"/>
      <c r="I5" s="29" t="s">
        <v>28</v>
      </c>
      <c r="J5" s="29"/>
      <c r="K5" s="11"/>
      <c r="L5" s="29" t="s">
        <v>29</v>
      </c>
      <c r="M5" s="29"/>
      <c r="N5" s="11"/>
      <c r="O5" s="29" t="s">
        <v>30</v>
      </c>
      <c r="P5" s="29"/>
      <c r="Q5" s="29"/>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20.25"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20.25" customHeight="1" x14ac:dyDescent="0.2"/>
    <row r="10" spans="2:17" x14ac:dyDescent="0.2">
      <c r="B10" s="6" t="s">
        <v>48</v>
      </c>
    </row>
    <row r="11" spans="2:17" x14ac:dyDescent="0.2">
      <c r="B11" s="17" t="s">
        <v>49</v>
      </c>
    </row>
    <row r="12" spans="2:17" x14ac:dyDescent="0.2">
      <c r="B12" t="s">
        <v>31</v>
      </c>
      <c r="C12" s="14">
        <v>0.466403162055336</v>
      </c>
      <c r="D12" s="14">
        <v>0.66666666666666696</v>
      </c>
      <c r="E12" s="14">
        <v>0.45945945945945899</v>
      </c>
      <c r="F12" s="14">
        <v>0.422222222222222</v>
      </c>
      <c r="G12" s="14">
        <v>0.41269841269841301</v>
      </c>
      <c r="H12" s="14"/>
      <c r="I12" s="14">
        <v>0.51968503937007904</v>
      </c>
      <c r="J12" s="14">
        <v>0.41269841269841301</v>
      </c>
      <c r="K12" s="14"/>
      <c r="L12" s="14">
        <v>0.50406504065040603</v>
      </c>
      <c r="M12" s="14">
        <v>0.43076923076923102</v>
      </c>
      <c r="N12" s="14"/>
      <c r="O12" s="14">
        <v>0.467289719626168</v>
      </c>
      <c r="P12" s="14">
        <v>0.5</v>
      </c>
      <c r="Q12" s="14">
        <v>0.41791044776119401</v>
      </c>
    </row>
    <row r="13" spans="2:17" x14ac:dyDescent="0.2">
      <c r="B13" t="s">
        <v>32</v>
      </c>
      <c r="C13" s="14">
        <v>0.466403162055336</v>
      </c>
      <c r="D13" s="14">
        <v>0.62222222222222201</v>
      </c>
      <c r="E13" s="14">
        <v>0.37837837837837801</v>
      </c>
      <c r="F13" s="14">
        <v>0.4</v>
      </c>
      <c r="G13" s="14">
        <v>0.46031746031746001</v>
      </c>
      <c r="H13" s="14"/>
      <c r="I13" s="14">
        <v>0.47244094488188998</v>
      </c>
      <c r="J13" s="14">
        <v>0.46031746031746001</v>
      </c>
      <c r="K13" s="14"/>
      <c r="L13" s="14">
        <v>0.49593495934959297</v>
      </c>
      <c r="M13" s="14">
        <v>0.43846153846153801</v>
      </c>
      <c r="N13" s="14"/>
      <c r="O13" s="14">
        <v>0.420560747663551</v>
      </c>
      <c r="P13" s="14">
        <v>0.5</v>
      </c>
      <c r="Q13" s="14">
        <v>0.49253731343283602</v>
      </c>
    </row>
    <row r="14" spans="2:17" x14ac:dyDescent="0.2">
      <c r="B14" t="s">
        <v>33</v>
      </c>
      <c r="C14" s="14">
        <v>0.41897233201581002</v>
      </c>
      <c r="D14" s="14">
        <v>0.266666666666667</v>
      </c>
      <c r="E14" s="14">
        <v>0.29729729729729698</v>
      </c>
      <c r="F14" s="14">
        <v>0.37777777777777799</v>
      </c>
      <c r="G14" s="14">
        <v>0.52380952380952395</v>
      </c>
      <c r="H14" s="14"/>
      <c r="I14" s="14">
        <v>0.31496062992126</v>
      </c>
      <c r="J14" s="14">
        <v>0.52380952380952395</v>
      </c>
      <c r="K14" s="14"/>
      <c r="L14" s="14">
        <v>0.41463414634146301</v>
      </c>
      <c r="M14" s="14">
        <v>0.42307692307692302</v>
      </c>
      <c r="N14" s="14"/>
      <c r="O14" s="14">
        <v>0.37383177570093501</v>
      </c>
      <c r="P14" s="14">
        <v>0.46153846153846201</v>
      </c>
      <c r="Q14" s="14">
        <v>0.43283582089552203</v>
      </c>
    </row>
    <row r="15" spans="2:17" x14ac:dyDescent="0.2">
      <c r="B15" t="s">
        <v>34</v>
      </c>
      <c r="C15" s="14">
        <v>0.41501976284585002</v>
      </c>
      <c r="D15" s="14">
        <v>0.35555555555555601</v>
      </c>
      <c r="E15" s="14">
        <v>0.29729729729729698</v>
      </c>
      <c r="F15" s="14">
        <v>0.37777777777777799</v>
      </c>
      <c r="G15" s="14">
        <v>0.48412698412698402</v>
      </c>
      <c r="H15" s="14"/>
      <c r="I15" s="14">
        <v>0.34645669291338599</v>
      </c>
      <c r="J15" s="14">
        <v>0.48412698412698402</v>
      </c>
      <c r="K15" s="14"/>
      <c r="L15" s="14">
        <v>0.430894308943089</v>
      </c>
      <c r="M15" s="14">
        <v>0.4</v>
      </c>
      <c r="N15" s="14"/>
      <c r="O15" s="14">
        <v>0.42990654205607498</v>
      </c>
      <c r="P15" s="14">
        <v>0.39743589743589702</v>
      </c>
      <c r="Q15" s="14">
        <v>0.402985074626866</v>
      </c>
    </row>
    <row r="16" spans="2:17" x14ac:dyDescent="0.2">
      <c r="B16" t="s">
        <v>35</v>
      </c>
      <c r="C16" s="14">
        <v>0.38735177865612602</v>
      </c>
      <c r="D16" s="14">
        <v>0.4</v>
      </c>
      <c r="E16" s="14">
        <v>0.29729729729729698</v>
      </c>
      <c r="F16" s="14">
        <v>0.33333333333333298</v>
      </c>
      <c r="G16" s="14">
        <v>0.42857142857142899</v>
      </c>
      <c r="H16" s="14"/>
      <c r="I16" s="14">
        <v>0.34645669291338599</v>
      </c>
      <c r="J16" s="14">
        <v>0.42857142857142899</v>
      </c>
      <c r="K16" s="14"/>
      <c r="L16" s="14">
        <v>0.47967479674796698</v>
      </c>
      <c r="M16" s="14">
        <v>0.3</v>
      </c>
      <c r="N16" s="14"/>
      <c r="O16" s="14">
        <v>0.38317757009345799</v>
      </c>
      <c r="P16" s="14">
        <v>0.42307692307692302</v>
      </c>
      <c r="Q16" s="14">
        <v>0.34328358208955201</v>
      </c>
    </row>
    <row r="17" spans="2:17" x14ac:dyDescent="0.2">
      <c r="B17" t="s">
        <v>36</v>
      </c>
      <c r="C17" s="14">
        <v>0.35573122529644302</v>
      </c>
      <c r="D17" s="14">
        <v>0.31111111111111101</v>
      </c>
      <c r="E17" s="14">
        <v>0.35135135135135098</v>
      </c>
      <c r="F17" s="14">
        <v>0.35555555555555601</v>
      </c>
      <c r="G17" s="14">
        <v>0.37301587301587302</v>
      </c>
      <c r="H17" s="14"/>
      <c r="I17" s="14">
        <v>0.33858267716535401</v>
      </c>
      <c r="J17" s="14">
        <v>0.37301587301587302</v>
      </c>
      <c r="K17" s="14"/>
      <c r="L17" s="14">
        <v>0.37398373983739802</v>
      </c>
      <c r="M17" s="14">
        <v>0.33846153846153798</v>
      </c>
      <c r="N17" s="14"/>
      <c r="O17" s="14">
        <v>0.37383177570093501</v>
      </c>
      <c r="P17" s="14">
        <v>0.37179487179487197</v>
      </c>
      <c r="Q17" s="14">
        <v>0.29850746268656703</v>
      </c>
    </row>
    <row r="18" spans="2:17" x14ac:dyDescent="0.2">
      <c r="B18" t="s">
        <v>37</v>
      </c>
      <c r="C18" s="14">
        <v>0.32411067193675902</v>
      </c>
      <c r="D18" s="14">
        <v>0.266666666666667</v>
      </c>
      <c r="E18" s="14">
        <v>0.27027027027027001</v>
      </c>
      <c r="F18" s="14">
        <v>0.2</v>
      </c>
      <c r="G18" s="14">
        <v>0.40476190476190499</v>
      </c>
      <c r="H18" s="14"/>
      <c r="I18" s="14">
        <v>0.244094488188976</v>
      </c>
      <c r="J18" s="14">
        <v>0.40476190476190499</v>
      </c>
      <c r="K18" s="14"/>
      <c r="L18" s="14">
        <v>0.33333333333333298</v>
      </c>
      <c r="M18" s="14">
        <v>0.31538461538461499</v>
      </c>
      <c r="N18" s="14"/>
      <c r="O18" s="14">
        <v>0.34579439252336402</v>
      </c>
      <c r="P18" s="14">
        <v>0.37179487179487197</v>
      </c>
      <c r="Q18" s="14">
        <v>0.238805970149254</v>
      </c>
    </row>
    <row r="19" spans="2:17" x14ac:dyDescent="0.2">
      <c r="B19" t="s">
        <v>38</v>
      </c>
      <c r="C19" s="14">
        <v>0.30434782608695699</v>
      </c>
      <c r="D19" s="14">
        <v>0.35555555555555601</v>
      </c>
      <c r="E19" s="14">
        <v>0.135135135135135</v>
      </c>
      <c r="F19" s="14">
        <v>0.22222222222222199</v>
      </c>
      <c r="G19" s="14">
        <v>0.365079365079365</v>
      </c>
      <c r="H19" s="14"/>
      <c r="I19" s="14">
        <v>0.244094488188976</v>
      </c>
      <c r="J19" s="14">
        <v>0.365079365079365</v>
      </c>
      <c r="K19" s="14"/>
      <c r="L19" s="14">
        <v>0.30081300813008099</v>
      </c>
      <c r="M19" s="14">
        <v>0.30769230769230799</v>
      </c>
      <c r="N19" s="14"/>
      <c r="O19" s="14">
        <v>0.31775700934579398</v>
      </c>
      <c r="P19" s="14">
        <v>0.32051282051282098</v>
      </c>
      <c r="Q19" s="14">
        <v>0.26865671641791</v>
      </c>
    </row>
    <row r="20" spans="2:17" x14ac:dyDescent="0.2">
      <c r="B20" t="s">
        <v>39</v>
      </c>
      <c r="C20" s="14">
        <v>0.28853754940711501</v>
      </c>
      <c r="D20" s="14">
        <v>0.155555555555556</v>
      </c>
      <c r="E20" s="14">
        <v>0.162162162162162</v>
      </c>
      <c r="F20" s="14">
        <v>0.28888888888888897</v>
      </c>
      <c r="G20" s="14">
        <v>0.37301587301587302</v>
      </c>
      <c r="H20" s="14"/>
      <c r="I20" s="14">
        <v>0.20472440944881901</v>
      </c>
      <c r="J20" s="14">
        <v>0.37301587301587302</v>
      </c>
      <c r="K20" s="14"/>
      <c r="L20" s="14">
        <v>0.284552845528455</v>
      </c>
      <c r="M20" s="14">
        <v>0.29230769230769199</v>
      </c>
      <c r="N20" s="14"/>
      <c r="O20" s="14">
        <v>0.28037383177570102</v>
      </c>
      <c r="P20" s="14">
        <v>0.29487179487179499</v>
      </c>
      <c r="Q20" s="14">
        <v>0.28358208955223901</v>
      </c>
    </row>
    <row r="21" spans="2:17" x14ac:dyDescent="0.2">
      <c r="B21" t="s">
        <v>40</v>
      </c>
      <c r="C21" s="14">
        <v>0.25691699604743101</v>
      </c>
      <c r="D21" s="14">
        <v>0.11111111111111099</v>
      </c>
      <c r="E21" s="14">
        <v>0.135135135135135</v>
      </c>
      <c r="F21" s="14">
        <v>0.2</v>
      </c>
      <c r="G21" s="14">
        <v>0.365079365079365</v>
      </c>
      <c r="H21" s="14"/>
      <c r="I21" s="14">
        <v>0.14960629921259799</v>
      </c>
      <c r="J21" s="14">
        <v>0.365079365079365</v>
      </c>
      <c r="K21" s="14"/>
      <c r="L21" s="14">
        <v>0.284552845528455</v>
      </c>
      <c r="M21" s="14">
        <v>0.230769230769231</v>
      </c>
      <c r="N21" s="14"/>
      <c r="O21" s="14">
        <v>0.25233644859813098</v>
      </c>
      <c r="P21" s="14">
        <v>0.243589743589744</v>
      </c>
      <c r="Q21" s="14">
        <v>0.26865671641791</v>
      </c>
    </row>
    <row r="22" spans="2:17" x14ac:dyDescent="0.2">
      <c r="B22" t="s">
        <v>41</v>
      </c>
      <c r="C22" s="14">
        <v>0.24110671936758901</v>
      </c>
      <c r="D22" s="14">
        <v>0.17777777777777801</v>
      </c>
      <c r="E22" s="14">
        <v>5.4054054054054099E-2</v>
      </c>
      <c r="F22" s="14">
        <v>0.24444444444444399</v>
      </c>
      <c r="G22" s="14">
        <v>0.317460317460317</v>
      </c>
      <c r="H22" s="14"/>
      <c r="I22" s="14">
        <v>0.16535433070866101</v>
      </c>
      <c r="J22" s="14">
        <v>0.317460317460317</v>
      </c>
      <c r="K22" s="14"/>
      <c r="L22" s="14">
        <v>0.23577235772357699</v>
      </c>
      <c r="M22" s="14">
        <v>0.246153846153846</v>
      </c>
      <c r="N22" s="14"/>
      <c r="O22" s="14">
        <v>0.26168224299065401</v>
      </c>
      <c r="P22" s="14">
        <v>0.269230769230769</v>
      </c>
      <c r="Q22" s="14">
        <v>0.17910447761194001</v>
      </c>
    </row>
    <row r="23" spans="2:17" x14ac:dyDescent="0.2">
      <c r="B23" t="s">
        <v>42</v>
      </c>
      <c r="C23" s="14">
        <v>0.217391304347826</v>
      </c>
      <c r="D23" s="14">
        <v>4.4444444444444398E-2</v>
      </c>
      <c r="E23" s="14">
        <v>0.135135135135135</v>
      </c>
      <c r="F23" s="14">
        <v>0.2</v>
      </c>
      <c r="G23" s="14">
        <v>0.30952380952380998</v>
      </c>
      <c r="H23" s="14"/>
      <c r="I23" s="14">
        <v>0.12598425196850399</v>
      </c>
      <c r="J23" s="14">
        <v>0.30952380952380998</v>
      </c>
      <c r="K23" s="14"/>
      <c r="L23" s="14">
        <v>0.17886178861788599</v>
      </c>
      <c r="M23" s="14">
        <v>0.253846153846154</v>
      </c>
      <c r="N23" s="14"/>
      <c r="O23" s="14">
        <v>0.22429906542056099</v>
      </c>
      <c r="P23" s="14">
        <v>0.243589743589744</v>
      </c>
      <c r="Q23" s="14">
        <v>0.164179104477612</v>
      </c>
    </row>
    <row r="24" spans="2:17" x14ac:dyDescent="0.2">
      <c r="B24" t="s">
        <v>43</v>
      </c>
      <c r="C24" s="14">
        <v>0.201581027667984</v>
      </c>
      <c r="D24" s="14">
        <v>4.4444444444444398E-2</v>
      </c>
      <c r="E24" s="14">
        <v>0.162162162162162</v>
      </c>
      <c r="F24" s="14">
        <v>0.11111111111111099</v>
      </c>
      <c r="G24" s="14">
        <v>0.30158730158730201</v>
      </c>
      <c r="H24" s="14"/>
      <c r="I24" s="14">
        <v>0.102362204724409</v>
      </c>
      <c r="J24" s="14">
        <v>0.30158730158730201</v>
      </c>
      <c r="K24" s="14"/>
      <c r="L24" s="14">
        <v>0.19512195121951201</v>
      </c>
      <c r="M24" s="14">
        <v>0.20769230769230801</v>
      </c>
      <c r="N24" s="14"/>
      <c r="O24" s="14">
        <v>0.21495327102803699</v>
      </c>
      <c r="P24" s="14">
        <v>0.19230769230769201</v>
      </c>
      <c r="Q24" s="14">
        <v>0.17910447761194001</v>
      </c>
    </row>
    <row r="25" spans="2:17" x14ac:dyDescent="0.2">
      <c r="B25" t="s">
        <v>44</v>
      </c>
      <c r="C25" s="14">
        <v>0.158102766798419</v>
      </c>
      <c r="D25" s="14">
        <v>8.8888888888888906E-2</v>
      </c>
      <c r="E25" s="14">
        <v>5.4054054054054099E-2</v>
      </c>
      <c r="F25" s="14">
        <v>6.6666666666666693E-2</v>
      </c>
      <c r="G25" s="14">
        <v>0.24603174603174599</v>
      </c>
      <c r="H25" s="14"/>
      <c r="I25" s="14">
        <v>7.0866141732283505E-2</v>
      </c>
      <c r="J25" s="14">
        <v>0.24603174603174599</v>
      </c>
      <c r="K25" s="14"/>
      <c r="L25" s="14">
        <v>0.12195121951219499</v>
      </c>
      <c r="M25" s="14">
        <v>0.19230769230769201</v>
      </c>
      <c r="N25" s="14"/>
      <c r="O25" s="14">
        <v>0.15887850467289699</v>
      </c>
      <c r="P25" s="14">
        <v>0.20512820512820501</v>
      </c>
      <c r="Q25" s="14">
        <v>8.9552238805970102E-2</v>
      </c>
    </row>
    <row r="26" spans="2:17" x14ac:dyDescent="0.2">
      <c r="B26" t="s">
        <v>45</v>
      </c>
      <c r="C26" s="14">
        <v>0.13438735177865599</v>
      </c>
      <c r="D26" s="14">
        <v>2.2222222222222199E-2</v>
      </c>
      <c r="E26" s="14">
        <v>0.108108108108108</v>
      </c>
      <c r="F26" s="14">
        <v>0.11111111111111099</v>
      </c>
      <c r="G26" s="14">
        <v>0.19047619047618999</v>
      </c>
      <c r="H26" s="14"/>
      <c r="I26" s="14">
        <v>7.8740157480315001E-2</v>
      </c>
      <c r="J26" s="14">
        <v>0.19047619047618999</v>
      </c>
      <c r="K26" s="14"/>
      <c r="L26" s="14">
        <v>0.12195121951219499</v>
      </c>
      <c r="M26" s="14">
        <v>0.146153846153846</v>
      </c>
      <c r="N26" s="14"/>
      <c r="O26" s="14">
        <v>0.14018691588785001</v>
      </c>
      <c r="P26" s="14">
        <v>0.102564102564103</v>
      </c>
      <c r="Q26" s="14">
        <v>0.14925373134328401</v>
      </c>
    </row>
    <row r="27" spans="2:17" x14ac:dyDescent="0.2">
      <c r="B27" t="s">
        <v>46</v>
      </c>
      <c r="C27" s="14">
        <v>1.18577075098814E-2</v>
      </c>
      <c r="D27" s="14">
        <v>0</v>
      </c>
      <c r="E27" s="14">
        <v>5.4054054054054099E-2</v>
      </c>
      <c r="F27" s="14">
        <v>2.2222222222222199E-2</v>
      </c>
      <c r="G27" s="14">
        <v>0</v>
      </c>
      <c r="H27" s="14"/>
      <c r="I27" s="14">
        <v>2.3622047244094498E-2</v>
      </c>
      <c r="J27" s="14">
        <v>0</v>
      </c>
      <c r="K27" s="14"/>
      <c r="L27" s="14">
        <v>8.1300813008130107E-3</v>
      </c>
      <c r="M27" s="14">
        <v>1.5384615384615399E-2</v>
      </c>
      <c r="N27" s="14"/>
      <c r="O27" s="14">
        <v>0</v>
      </c>
      <c r="P27" s="14">
        <v>1.2820512820512799E-2</v>
      </c>
      <c r="Q27" s="14">
        <v>2.9850746268656699E-2</v>
      </c>
    </row>
    <row r="28" spans="2:17" x14ac:dyDescent="0.2">
      <c r="B28" t="s">
        <v>47</v>
      </c>
      <c r="C28" s="14">
        <v>7.9051383399209498E-3</v>
      </c>
      <c r="D28" s="14">
        <v>0</v>
      </c>
      <c r="E28" s="14">
        <v>2.7027027027027001E-2</v>
      </c>
      <c r="F28" s="14">
        <v>0</v>
      </c>
      <c r="G28" s="14">
        <v>7.9365079365079395E-3</v>
      </c>
      <c r="H28" s="14"/>
      <c r="I28" s="14">
        <v>7.8740157480314994E-3</v>
      </c>
      <c r="J28" s="14">
        <v>7.9365079365079395E-3</v>
      </c>
      <c r="K28" s="14"/>
      <c r="L28" s="14">
        <v>0</v>
      </c>
      <c r="M28" s="14">
        <v>1.5384615384615399E-2</v>
      </c>
      <c r="N28" s="14"/>
      <c r="O28" s="14">
        <v>9.3457943925233603E-3</v>
      </c>
      <c r="P28" s="14">
        <v>0</v>
      </c>
      <c r="Q28" s="14">
        <v>1.49253731343284E-2</v>
      </c>
    </row>
    <row r="29" spans="2:17" x14ac:dyDescent="0.2">
      <c r="C29" s="14"/>
      <c r="D29" s="14"/>
      <c r="E29" s="14"/>
      <c r="F29" s="14"/>
      <c r="G29" s="14"/>
      <c r="H29" s="14"/>
      <c r="I29" s="14"/>
      <c r="J29" s="14"/>
      <c r="K29" s="14"/>
      <c r="L29" s="14"/>
      <c r="M29" s="14"/>
      <c r="N29" s="14"/>
      <c r="O29" s="14"/>
      <c r="P29" s="14"/>
      <c r="Q29" s="14"/>
    </row>
    <row r="30" spans="2:17" x14ac:dyDescent="0.2">
      <c r="B30" s="6" t="s">
        <v>56</v>
      </c>
      <c r="C30" s="14"/>
      <c r="D30" s="14"/>
      <c r="E30" s="14"/>
      <c r="F30" s="14"/>
      <c r="G30" s="14"/>
      <c r="H30" s="14"/>
      <c r="I30" s="14"/>
      <c r="J30" s="14"/>
      <c r="K30" s="14"/>
      <c r="L30" s="14"/>
      <c r="M30" s="14"/>
      <c r="N30" s="14"/>
      <c r="O30" s="14"/>
      <c r="P30" s="14"/>
      <c r="Q30" s="14"/>
    </row>
    <row r="31" spans="2:17" x14ac:dyDescent="0.2">
      <c r="B31" s="17" t="s">
        <v>49</v>
      </c>
      <c r="C31" s="14"/>
      <c r="D31" s="14"/>
      <c r="E31" s="14"/>
      <c r="F31" s="14"/>
      <c r="G31" s="14"/>
      <c r="H31" s="14"/>
      <c r="I31" s="14"/>
      <c r="J31" s="14"/>
      <c r="K31" s="14"/>
      <c r="L31" s="14"/>
      <c r="M31" s="14"/>
      <c r="N31" s="14"/>
      <c r="O31" s="14"/>
      <c r="P31" s="14"/>
      <c r="Q31" s="14"/>
    </row>
    <row r="32" spans="2:17" x14ac:dyDescent="0.2">
      <c r="B32" t="s">
        <v>52</v>
      </c>
      <c r="C32" s="14">
        <v>0.51778656126482203</v>
      </c>
      <c r="D32" s="14">
        <v>0.266666666666667</v>
      </c>
      <c r="E32" s="14">
        <v>0.40540540540540498</v>
      </c>
      <c r="F32" s="14">
        <v>0.66666666666666696</v>
      </c>
      <c r="G32" s="14">
        <v>0.58730158730158699</v>
      </c>
      <c r="H32" s="14"/>
      <c r="I32" s="14">
        <v>0.44881889763779498</v>
      </c>
      <c r="J32" s="14">
        <v>0.58730158730158699</v>
      </c>
      <c r="K32" s="14"/>
      <c r="L32" s="14">
        <v>0.46341463414634099</v>
      </c>
      <c r="M32" s="14">
        <v>0.56923076923076898</v>
      </c>
      <c r="N32" s="14"/>
      <c r="O32" s="14">
        <v>0.59813084112149495</v>
      </c>
      <c r="P32" s="14">
        <v>0.512820512820513</v>
      </c>
      <c r="Q32" s="14">
        <v>0.38805970149253699</v>
      </c>
    </row>
    <row r="33" spans="2:17" x14ac:dyDescent="0.2">
      <c r="B33" t="s">
        <v>53</v>
      </c>
      <c r="C33" s="14">
        <v>0.38339920948616601</v>
      </c>
      <c r="D33" s="14">
        <v>0.55555555555555602</v>
      </c>
      <c r="E33" s="14">
        <v>0.56756756756756799</v>
      </c>
      <c r="F33" s="14">
        <v>0.266666666666667</v>
      </c>
      <c r="G33" s="14">
        <v>0.30952380952380998</v>
      </c>
      <c r="H33" s="14"/>
      <c r="I33" s="14">
        <v>0.45669291338582702</v>
      </c>
      <c r="J33" s="14">
        <v>0.30952380952380998</v>
      </c>
      <c r="K33" s="14"/>
      <c r="L33" s="14">
        <v>0.422764227642276</v>
      </c>
      <c r="M33" s="14">
        <v>0.34615384615384598</v>
      </c>
      <c r="N33" s="14"/>
      <c r="O33" s="14">
        <v>0.28037383177570102</v>
      </c>
      <c r="P33" s="14">
        <v>0.42307692307692302</v>
      </c>
      <c r="Q33" s="14">
        <v>0.50746268656716398</v>
      </c>
    </row>
    <row r="34" spans="2:17" x14ac:dyDescent="0.2">
      <c r="B34" t="s">
        <v>54</v>
      </c>
      <c r="C34" s="14">
        <v>8.6956521739130405E-2</v>
      </c>
      <c r="D34" s="14">
        <v>0.17777777777777801</v>
      </c>
      <c r="E34" s="14">
        <v>2.7027027027027001E-2</v>
      </c>
      <c r="F34" s="14">
        <v>6.6666666666666693E-2</v>
      </c>
      <c r="G34" s="14">
        <v>7.9365079365079402E-2</v>
      </c>
      <c r="H34" s="14"/>
      <c r="I34" s="14">
        <v>9.4488188976377993E-2</v>
      </c>
      <c r="J34" s="14">
        <v>7.9365079365079402E-2</v>
      </c>
      <c r="K34" s="14"/>
      <c r="L34" s="14">
        <v>0.105691056910569</v>
      </c>
      <c r="M34" s="14">
        <v>6.9230769230769207E-2</v>
      </c>
      <c r="N34" s="14"/>
      <c r="O34" s="14">
        <v>0.10280373831775701</v>
      </c>
      <c r="P34" s="14">
        <v>6.4102564102564097E-2</v>
      </c>
      <c r="Q34" s="14">
        <v>8.9552238805970102E-2</v>
      </c>
    </row>
    <row r="35" spans="2:17" x14ac:dyDescent="0.2">
      <c r="B35" t="s">
        <v>55</v>
      </c>
      <c r="C35" s="14">
        <v>1.18577075098814E-2</v>
      </c>
      <c r="D35" s="14">
        <v>0</v>
      </c>
      <c r="E35" s="14">
        <v>0</v>
      </c>
      <c r="F35" s="14">
        <v>0</v>
      </c>
      <c r="G35" s="14">
        <v>2.3809523809523801E-2</v>
      </c>
      <c r="H35" s="14"/>
      <c r="I35" s="14">
        <v>0</v>
      </c>
      <c r="J35" s="14">
        <v>2.3809523809523801E-2</v>
      </c>
      <c r="K35" s="14"/>
      <c r="L35" s="14">
        <v>8.1300813008130107E-3</v>
      </c>
      <c r="M35" s="14">
        <v>1.5384615384615399E-2</v>
      </c>
      <c r="N35" s="14"/>
      <c r="O35" s="14">
        <v>1.86915887850467E-2</v>
      </c>
      <c r="P35" s="14">
        <v>0</v>
      </c>
      <c r="Q35" s="14">
        <v>1.49253731343284E-2</v>
      </c>
    </row>
    <row r="36" spans="2:17" x14ac:dyDescent="0.2">
      <c r="C36" s="14"/>
      <c r="D36" s="14"/>
      <c r="E36" s="14"/>
      <c r="F36" s="14"/>
      <c r="G36" s="14"/>
      <c r="H36" s="14"/>
      <c r="I36" s="14"/>
      <c r="J36" s="14"/>
      <c r="K36" s="14"/>
      <c r="L36" s="14"/>
      <c r="M36" s="14"/>
      <c r="N36" s="14"/>
      <c r="O36" s="14"/>
      <c r="P36" s="14"/>
      <c r="Q36" s="14"/>
    </row>
    <row r="37" spans="2:17" x14ac:dyDescent="0.2">
      <c r="B37" s="19" t="s">
        <v>256</v>
      </c>
      <c r="C37" s="14"/>
      <c r="D37" s="14"/>
      <c r="E37" s="14"/>
      <c r="F37" s="14"/>
      <c r="G37" s="14"/>
      <c r="H37" s="14"/>
      <c r="I37" s="14"/>
      <c r="J37" s="14"/>
      <c r="K37" s="14"/>
      <c r="L37" s="14"/>
      <c r="M37" s="14"/>
      <c r="N37" s="14"/>
      <c r="O37" s="14"/>
      <c r="P37" s="14"/>
      <c r="Q37" s="14"/>
    </row>
    <row r="38" spans="2:17" x14ac:dyDescent="0.2">
      <c r="B38" s="17" t="s">
        <v>49</v>
      </c>
      <c r="C38" s="14"/>
      <c r="D38" s="14"/>
      <c r="E38" s="14"/>
      <c r="F38" s="14"/>
      <c r="G38" s="14"/>
      <c r="H38" s="14"/>
      <c r="I38" s="14"/>
      <c r="J38" s="14"/>
      <c r="K38" s="14"/>
      <c r="L38" s="14"/>
      <c r="M38" s="14"/>
      <c r="N38" s="14"/>
      <c r="O38" s="14"/>
      <c r="P38" s="14"/>
      <c r="Q38" s="14"/>
    </row>
    <row r="39" spans="2:17" x14ac:dyDescent="0.2">
      <c r="B39" t="s">
        <v>263</v>
      </c>
      <c r="C39" s="14">
        <v>8.1632653061224497E-3</v>
      </c>
      <c r="D39" s="14">
        <v>0</v>
      </c>
      <c r="E39" s="14">
        <v>0</v>
      </c>
      <c r="F39" s="14">
        <v>2.2727272727272728E-2</v>
      </c>
      <c r="G39" s="14">
        <v>8.1967213114754103E-3</v>
      </c>
      <c r="H39" s="14"/>
      <c r="I39" s="14">
        <v>8.130081300813009E-3</v>
      </c>
      <c r="J39" s="14">
        <v>8.1967213114754103E-3</v>
      </c>
      <c r="K39" s="14"/>
      <c r="L39" s="14">
        <v>1.680672268907563E-2</v>
      </c>
      <c r="M39" s="14">
        <v>0</v>
      </c>
      <c r="N39" s="14"/>
      <c r="O39" s="14">
        <v>9.6153846153846159E-3</v>
      </c>
      <c r="P39" s="14">
        <v>1.3333333333333334E-2</v>
      </c>
      <c r="Q39" s="14">
        <v>0</v>
      </c>
    </row>
    <row r="40" spans="2:17" x14ac:dyDescent="0.2">
      <c r="B40" s="20">
        <v>1</v>
      </c>
      <c r="C40" s="14">
        <v>1.2244897959183673E-2</v>
      </c>
      <c r="D40" s="14">
        <v>2.2727272727272728E-2</v>
      </c>
      <c r="E40" s="14">
        <v>2.8571428571428571E-2</v>
      </c>
      <c r="F40" s="14">
        <v>0</v>
      </c>
      <c r="G40" s="14">
        <v>8.1967213114754103E-3</v>
      </c>
      <c r="H40" s="14"/>
      <c r="I40" s="14">
        <v>1.6260162601626018E-2</v>
      </c>
      <c r="J40" s="14">
        <v>8.1967213114754103E-3</v>
      </c>
      <c r="K40" s="14"/>
      <c r="L40" s="14">
        <v>1.680672268907563E-2</v>
      </c>
      <c r="M40" s="14">
        <v>7.9365079365079361E-3</v>
      </c>
      <c r="N40" s="14"/>
      <c r="O40" s="14">
        <v>9.6153846153846159E-3</v>
      </c>
      <c r="P40" s="14">
        <v>1.3333333333333334E-2</v>
      </c>
      <c r="Q40" s="14">
        <v>1.5384615384615385E-2</v>
      </c>
    </row>
    <row r="41" spans="2:17" x14ac:dyDescent="0.2">
      <c r="B41" s="20">
        <v>2</v>
      </c>
      <c r="C41" s="14">
        <v>1.2244897959183673E-2</v>
      </c>
      <c r="D41" s="14">
        <v>0</v>
      </c>
      <c r="E41" s="14">
        <v>0</v>
      </c>
      <c r="F41" s="14">
        <v>2.2727272727272728E-2</v>
      </c>
      <c r="G41" s="14">
        <v>1.6393442622950821E-2</v>
      </c>
      <c r="H41" s="14"/>
      <c r="I41" s="14">
        <v>8.130081300813009E-3</v>
      </c>
      <c r="J41" s="14">
        <v>1.6393442622950821E-2</v>
      </c>
      <c r="K41" s="14"/>
      <c r="L41" s="14">
        <v>0</v>
      </c>
      <c r="M41" s="14">
        <v>2.3809523809523808E-2</v>
      </c>
      <c r="N41" s="14"/>
      <c r="O41" s="14">
        <v>9.6153846153846159E-3</v>
      </c>
      <c r="P41" s="14">
        <v>1.3333333333333334E-2</v>
      </c>
      <c r="Q41" s="14">
        <v>1.5384615384615385E-2</v>
      </c>
    </row>
    <row r="42" spans="2:17" x14ac:dyDescent="0.2">
      <c r="B42" s="20">
        <v>3</v>
      </c>
      <c r="C42" s="14">
        <v>4.8979591836734691E-2</v>
      </c>
      <c r="D42" s="14">
        <v>6.8181818181818177E-2</v>
      </c>
      <c r="E42" s="14">
        <v>5.7142857142857141E-2</v>
      </c>
      <c r="F42" s="14">
        <v>6.8181818181818177E-2</v>
      </c>
      <c r="G42" s="14">
        <v>3.2786885245901641E-2</v>
      </c>
      <c r="H42" s="14"/>
      <c r="I42" s="14">
        <v>6.5040650406504072E-2</v>
      </c>
      <c r="J42" s="14">
        <v>3.2786885245901641E-2</v>
      </c>
      <c r="K42" s="14"/>
      <c r="L42" s="14">
        <v>7.5630252100840331E-2</v>
      </c>
      <c r="M42" s="14">
        <v>2.3809523809523808E-2</v>
      </c>
      <c r="N42" s="14"/>
      <c r="O42" s="14">
        <v>4.807692307692308E-2</v>
      </c>
      <c r="P42" s="14">
        <v>6.6666666666666666E-2</v>
      </c>
      <c r="Q42" s="14">
        <v>3.0769230769230771E-2</v>
      </c>
    </row>
    <row r="43" spans="2:17" x14ac:dyDescent="0.2">
      <c r="B43" s="20">
        <v>4</v>
      </c>
      <c r="C43" s="14">
        <v>5.3061224489795916E-2</v>
      </c>
      <c r="D43" s="14">
        <v>2.2727272727272728E-2</v>
      </c>
      <c r="E43" s="14">
        <v>2.8571428571428571E-2</v>
      </c>
      <c r="F43" s="14">
        <v>2.2727272727272728E-2</v>
      </c>
      <c r="G43" s="14">
        <v>8.1967213114754092E-2</v>
      </c>
      <c r="H43" s="14"/>
      <c r="I43" s="14">
        <v>2.4390243902439025E-2</v>
      </c>
      <c r="J43" s="14">
        <v>8.1967213114754092E-2</v>
      </c>
      <c r="K43" s="14"/>
      <c r="L43" s="14">
        <v>4.2016806722689079E-2</v>
      </c>
      <c r="M43" s="14">
        <v>6.3492063492063489E-2</v>
      </c>
      <c r="N43" s="14"/>
      <c r="O43" s="14">
        <v>6.7307692307692304E-2</v>
      </c>
      <c r="P43" s="14">
        <v>6.6666666666666666E-2</v>
      </c>
      <c r="Q43" s="14">
        <v>1.5384615384615385E-2</v>
      </c>
    </row>
    <row r="44" spans="2:17" x14ac:dyDescent="0.2">
      <c r="B44" s="20">
        <v>5</v>
      </c>
      <c r="C44" s="14">
        <v>0.10204081632653061</v>
      </c>
      <c r="D44" s="14">
        <v>0.18181818181818182</v>
      </c>
      <c r="E44" s="14">
        <v>0.17142857142857143</v>
      </c>
      <c r="F44" s="14">
        <v>0.15909090909090909</v>
      </c>
      <c r="G44" s="14">
        <v>3.2786885245901641E-2</v>
      </c>
      <c r="H44" s="14"/>
      <c r="I44" s="14">
        <v>0.17073170731707318</v>
      </c>
      <c r="J44" s="14">
        <v>3.2786885245901641E-2</v>
      </c>
      <c r="K44" s="14"/>
      <c r="L44" s="14">
        <v>9.2436974789915971E-2</v>
      </c>
      <c r="M44" s="14">
        <v>0.1111111111111111</v>
      </c>
      <c r="N44" s="14"/>
      <c r="O44" s="14">
        <v>7.6923076923076927E-2</v>
      </c>
      <c r="P44" s="14">
        <v>0.10666666666666667</v>
      </c>
      <c r="Q44" s="14">
        <v>0.13846153846153847</v>
      </c>
    </row>
    <row r="45" spans="2:17" x14ac:dyDescent="0.2">
      <c r="B45" s="20">
        <v>6</v>
      </c>
      <c r="C45" s="14">
        <v>8.9795918367346933E-2</v>
      </c>
      <c r="D45" s="14">
        <v>0.11363636363636363</v>
      </c>
      <c r="E45" s="14">
        <v>0.14285714285714285</v>
      </c>
      <c r="F45" s="14">
        <v>0.11363636363636363</v>
      </c>
      <c r="G45" s="14">
        <v>5.737704918032787E-2</v>
      </c>
      <c r="H45" s="14"/>
      <c r="I45" s="14">
        <v>0.12195121951219512</v>
      </c>
      <c r="J45" s="14">
        <v>5.737704918032787E-2</v>
      </c>
      <c r="K45" s="14"/>
      <c r="L45" s="14">
        <v>0.10084033613445378</v>
      </c>
      <c r="M45" s="14">
        <v>7.9365079365079361E-2</v>
      </c>
      <c r="N45" s="14"/>
      <c r="O45" s="14">
        <v>0.10576923076923077</v>
      </c>
      <c r="P45" s="14">
        <v>6.6666666666666666E-2</v>
      </c>
      <c r="Q45" s="14">
        <v>9.2307692307692313E-2</v>
      </c>
    </row>
    <row r="46" spans="2:17" x14ac:dyDescent="0.2">
      <c r="B46" s="20">
        <v>7</v>
      </c>
      <c r="C46" s="14">
        <v>0.15918367346938775</v>
      </c>
      <c r="D46" s="14">
        <v>0.11363636363636363</v>
      </c>
      <c r="E46" s="14">
        <v>0.2857142857142857</v>
      </c>
      <c r="F46" s="14">
        <v>0.25</v>
      </c>
      <c r="G46" s="14">
        <v>0.10655737704918032</v>
      </c>
      <c r="H46" s="14"/>
      <c r="I46" s="14">
        <v>0.21138211382113822</v>
      </c>
      <c r="J46" s="14">
        <v>0.10655737704918032</v>
      </c>
      <c r="K46" s="14"/>
      <c r="L46" s="14">
        <v>0.15966386554621848</v>
      </c>
      <c r="M46" s="14">
        <v>0.15873015873015872</v>
      </c>
      <c r="N46" s="14"/>
      <c r="O46" s="14">
        <v>0.15384615384615385</v>
      </c>
      <c r="P46" s="14">
        <v>0.14666666666666667</v>
      </c>
      <c r="Q46" s="14">
        <v>0.16923076923076924</v>
      </c>
    </row>
    <row r="47" spans="2:17" x14ac:dyDescent="0.2">
      <c r="B47" s="20">
        <v>8</v>
      </c>
      <c r="C47" s="14">
        <v>0.21224489795918366</v>
      </c>
      <c r="D47" s="14">
        <v>0.18181818181818182</v>
      </c>
      <c r="E47" s="14">
        <v>0.11428571428571428</v>
      </c>
      <c r="F47" s="14">
        <v>0.15909090909090909</v>
      </c>
      <c r="G47" s="14">
        <v>0.27049180327868855</v>
      </c>
      <c r="H47" s="14"/>
      <c r="I47" s="14">
        <v>0.15447154471544716</v>
      </c>
      <c r="J47" s="14">
        <v>0.27049180327868855</v>
      </c>
      <c r="K47" s="14"/>
      <c r="L47" s="14">
        <v>0.18487394957983194</v>
      </c>
      <c r="M47" s="14">
        <v>0.23809523809523808</v>
      </c>
      <c r="N47" s="14"/>
      <c r="O47" s="14">
        <v>0.25961538461538464</v>
      </c>
      <c r="P47" s="14">
        <v>0.14666666666666667</v>
      </c>
      <c r="Q47" s="14">
        <v>0.2153846153846154</v>
      </c>
    </row>
    <row r="48" spans="2:17" x14ac:dyDescent="0.2">
      <c r="B48" s="20">
        <v>9</v>
      </c>
      <c r="C48" s="14">
        <v>0.11836734693877551</v>
      </c>
      <c r="D48" s="14">
        <v>2.2727272727272728E-2</v>
      </c>
      <c r="E48" s="14">
        <v>8.5714285714285715E-2</v>
      </c>
      <c r="F48" s="14">
        <v>4.5454545454545456E-2</v>
      </c>
      <c r="G48" s="14">
        <v>0.18852459016393441</v>
      </c>
      <c r="H48" s="14"/>
      <c r="I48" s="14">
        <v>4.878048780487805E-2</v>
      </c>
      <c r="J48" s="14">
        <v>0.18852459016393441</v>
      </c>
      <c r="K48" s="14"/>
      <c r="L48" s="14">
        <v>0.13445378151260504</v>
      </c>
      <c r="M48" s="14">
        <v>0.10317460317460317</v>
      </c>
      <c r="N48" s="14"/>
      <c r="O48" s="14">
        <v>0.11538461538461539</v>
      </c>
      <c r="P48" s="14">
        <v>0.12</v>
      </c>
      <c r="Q48" s="14">
        <v>0.12307692307692308</v>
      </c>
    </row>
    <row r="49" spans="2:17" x14ac:dyDescent="0.2">
      <c r="B49" t="s">
        <v>264</v>
      </c>
      <c r="C49" s="14">
        <v>0.11836734693877551</v>
      </c>
      <c r="D49" s="14">
        <v>0.15909090909090909</v>
      </c>
      <c r="E49" s="14">
        <v>0</v>
      </c>
      <c r="F49" s="14">
        <v>6.8181818181818177E-2</v>
      </c>
      <c r="G49" s="14">
        <v>0.15573770491803279</v>
      </c>
      <c r="H49" s="14"/>
      <c r="I49" s="14">
        <v>8.1300813008130079E-2</v>
      </c>
      <c r="J49" s="14">
        <v>0.15573770491803279</v>
      </c>
      <c r="K49" s="14"/>
      <c r="L49" s="14">
        <v>0.12605042016806722</v>
      </c>
      <c r="M49" s="14">
        <v>0.1111111111111111</v>
      </c>
      <c r="N49" s="14"/>
      <c r="O49" s="14">
        <v>0.11538461538461539</v>
      </c>
      <c r="P49" s="14">
        <v>0.16</v>
      </c>
      <c r="Q49" s="14">
        <v>7.6923076923076927E-2</v>
      </c>
    </row>
    <row r="50" spans="2:17" x14ac:dyDescent="0.2">
      <c r="B50" t="s">
        <v>257</v>
      </c>
      <c r="C50" s="14">
        <v>6.5306122448979598E-2</v>
      </c>
      <c r="D50" s="14">
        <v>0.11363636363636363</v>
      </c>
      <c r="E50" s="14">
        <v>8.5714285714285715E-2</v>
      </c>
      <c r="F50" s="14">
        <v>6.8181818181818177E-2</v>
      </c>
      <c r="G50" s="14">
        <v>4.0983606557377046E-2</v>
      </c>
      <c r="H50" s="14"/>
      <c r="I50" s="14">
        <v>8.943089430894309E-2</v>
      </c>
      <c r="J50" s="14">
        <v>4.0983606557377046E-2</v>
      </c>
      <c r="K50" s="14"/>
      <c r="L50" s="14">
        <v>5.0420168067226892E-2</v>
      </c>
      <c r="M50" s="14">
        <v>7.9365079365079361E-2</v>
      </c>
      <c r="N50" s="14"/>
      <c r="O50" s="14">
        <v>2.8846153846153848E-2</v>
      </c>
      <c r="P50" s="14">
        <v>0.08</v>
      </c>
      <c r="Q50" s="14">
        <v>0.1076923076923077</v>
      </c>
    </row>
    <row r="51" spans="2:17" x14ac:dyDescent="0.2">
      <c r="B51" s="19" t="s">
        <v>275</v>
      </c>
      <c r="C51" s="24">
        <v>0.13469387755102041</v>
      </c>
      <c r="D51" s="24">
        <v>0.11363636363636365</v>
      </c>
      <c r="E51" s="24">
        <v>0.11428571428571428</v>
      </c>
      <c r="F51" s="24">
        <v>0.13636363636363635</v>
      </c>
      <c r="G51" s="24">
        <v>0.14754098360655737</v>
      </c>
      <c r="H51" s="24"/>
      <c r="I51" s="24">
        <v>0.12195121951219512</v>
      </c>
      <c r="J51" s="24">
        <v>0.14754098360655737</v>
      </c>
      <c r="K51" s="24"/>
      <c r="L51" s="24">
        <v>0.15126050420168069</v>
      </c>
      <c r="M51" s="24">
        <v>0.11904761904761904</v>
      </c>
      <c r="N51" s="24"/>
      <c r="O51" s="24">
        <v>0.14423076923076922</v>
      </c>
      <c r="P51" s="24">
        <v>0.17333333333333334</v>
      </c>
      <c r="Q51" s="24">
        <v>7.6923076923076927E-2</v>
      </c>
    </row>
    <row r="52" spans="2:17" x14ac:dyDescent="0.2">
      <c r="B52" s="19" t="s">
        <v>273</v>
      </c>
      <c r="C52" s="24">
        <v>0.69795918367346932</v>
      </c>
      <c r="D52" s="24">
        <v>0.59090909090909083</v>
      </c>
      <c r="E52" s="24">
        <v>0.62857142857142856</v>
      </c>
      <c r="F52" s="24">
        <v>0.63636363636363624</v>
      </c>
      <c r="G52" s="24">
        <v>0.77868852459016402</v>
      </c>
      <c r="H52" s="24"/>
      <c r="I52" s="24">
        <v>0.61788617886178865</v>
      </c>
      <c r="J52" s="24">
        <v>0.77868852459016402</v>
      </c>
      <c r="K52" s="24"/>
      <c r="L52" s="24">
        <v>0.70588235294117641</v>
      </c>
      <c r="M52" s="24">
        <v>0.69047619047619047</v>
      </c>
      <c r="N52" s="24"/>
      <c r="O52" s="24">
        <v>0.75000000000000011</v>
      </c>
      <c r="P52" s="24">
        <v>0.64</v>
      </c>
      <c r="Q52" s="24">
        <v>0.67692307692307696</v>
      </c>
    </row>
    <row r="53" spans="2:17" x14ac:dyDescent="0.2">
      <c r="C53" s="14"/>
      <c r="D53" s="14"/>
      <c r="E53" s="14"/>
      <c r="F53" s="14"/>
      <c r="G53" s="14"/>
      <c r="H53" s="14"/>
      <c r="I53" s="14"/>
      <c r="J53" s="14"/>
      <c r="K53" s="14"/>
      <c r="L53" s="14"/>
      <c r="M53" s="14"/>
      <c r="N53" s="14"/>
      <c r="O53" s="14"/>
      <c r="P53" s="14"/>
      <c r="Q53" s="14"/>
    </row>
    <row r="54" spans="2:17" x14ac:dyDescent="0.2">
      <c r="B54" s="19" t="s">
        <v>259</v>
      </c>
      <c r="C54" s="14"/>
      <c r="D54" s="14"/>
      <c r="E54" s="14"/>
      <c r="F54" s="14"/>
      <c r="G54" s="14"/>
      <c r="H54" s="14"/>
      <c r="I54" s="14"/>
      <c r="J54" s="14"/>
      <c r="K54" s="14"/>
      <c r="L54" s="14"/>
      <c r="M54" s="14"/>
      <c r="N54" s="14"/>
      <c r="O54" s="14"/>
      <c r="P54" s="14"/>
      <c r="Q54" s="14"/>
    </row>
    <row r="55" spans="2:17" x14ac:dyDescent="0.2">
      <c r="B55" s="17" t="s">
        <v>49</v>
      </c>
      <c r="C55" s="14"/>
      <c r="D55" s="14"/>
      <c r="E55" s="14"/>
      <c r="F55" s="14"/>
      <c r="G55" s="14"/>
      <c r="H55" s="14"/>
      <c r="I55" s="14"/>
      <c r="J55" s="14"/>
      <c r="K55" s="14"/>
      <c r="L55" s="14"/>
      <c r="M55" s="14"/>
      <c r="N55" s="14"/>
      <c r="O55" s="14"/>
      <c r="P55" s="14"/>
      <c r="Q55" s="14"/>
    </row>
    <row r="56" spans="2:17" x14ac:dyDescent="0.2">
      <c r="B56" t="s">
        <v>263</v>
      </c>
      <c r="C56" s="14">
        <v>8.0645161290322578E-3</v>
      </c>
      <c r="D56" s="14">
        <v>0</v>
      </c>
      <c r="E56" s="14">
        <v>0</v>
      </c>
      <c r="F56" s="14">
        <v>0</v>
      </c>
      <c r="G56" s="14">
        <v>1.6E-2</v>
      </c>
      <c r="H56" s="14"/>
      <c r="I56" s="14">
        <v>0</v>
      </c>
      <c r="J56" s="14">
        <v>1.6E-2</v>
      </c>
      <c r="K56" s="14"/>
      <c r="L56" s="14">
        <v>8.3333333333333332E-3</v>
      </c>
      <c r="M56" s="14">
        <v>7.8125E-3</v>
      </c>
      <c r="N56" s="14"/>
      <c r="O56" s="14">
        <v>9.6153846153846159E-3</v>
      </c>
      <c r="P56" s="14">
        <v>0</v>
      </c>
      <c r="Q56" s="14">
        <v>0</v>
      </c>
    </row>
    <row r="57" spans="2:17" x14ac:dyDescent="0.2">
      <c r="B57" s="20">
        <v>1</v>
      </c>
      <c r="C57" s="14">
        <v>2.4193548387096774E-2</v>
      </c>
      <c r="D57" s="14">
        <v>6.8181818181818177E-2</v>
      </c>
      <c r="E57" s="14">
        <v>5.8823529411764705E-2</v>
      </c>
      <c r="F57" s="14">
        <v>0</v>
      </c>
      <c r="G57" s="14">
        <v>8.0000000000000002E-3</v>
      </c>
      <c r="H57" s="14"/>
      <c r="I57" s="14">
        <v>4.065040650406504E-2</v>
      </c>
      <c r="J57" s="14">
        <v>8.0000000000000002E-3</v>
      </c>
      <c r="K57" s="14"/>
      <c r="L57" s="14">
        <v>4.1666666666666664E-2</v>
      </c>
      <c r="M57" s="14">
        <v>7.8125E-3</v>
      </c>
      <c r="N57" s="14"/>
      <c r="O57" s="14">
        <v>1.9230769230769232E-2</v>
      </c>
      <c r="P57" s="14">
        <v>1.3157894736842105E-2</v>
      </c>
      <c r="Q57" s="14">
        <v>4.4776119402985072E-2</v>
      </c>
    </row>
    <row r="58" spans="2:17" x14ac:dyDescent="0.2">
      <c r="B58" s="20">
        <v>2</v>
      </c>
      <c r="C58" s="14">
        <v>2.0161290322580645E-2</v>
      </c>
      <c r="D58" s="14">
        <v>4.5454545454545456E-2</v>
      </c>
      <c r="E58" s="14">
        <v>0</v>
      </c>
      <c r="F58" s="14">
        <v>0</v>
      </c>
      <c r="G58" s="14">
        <v>2.4E-2</v>
      </c>
      <c r="H58" s="14"/>
      <c r="I58" s="14">
        <v>1.6260162601626018E-2</v>
      </c>
      <c r="J58" s="14">
        <v>2.4E-2</v>
      </c>
      <c r="K58" s="14"/>
      <c r="L58" s="14">
        <v>2.5000000000000001E-2</v>
      </c>
      <c r="M58" s="14">
        <v>1.5625E-2</v>
      </c>
      <c r="N58" s="14"/>
      <c r="O58" s="14">
        <v>1.9230769230769232E-2</v>
      </c>
      <c r="P58" s="14">
        <v>1.3157894736842105E-2</v>
      </c>
      <c r="Q58" s="14">
        <v>2.9850746268656716E-2</v>
      </c>
    </row>
    <row r="59" spans="2:17" x14ac:dyDescent="0.2">
      <c r="B59" s="20">
        <v>3</v>
      </c>
      <c r="C59" s="14">
        <v>4.4354838709677422E-2</v>
      </c>
      <c r="D59" s="14">
        <v>9.0909090909090912E-2</v>
      </c>
      <c r="E59" s="14">
        <v>5.8823529411764705E-2</v>
      </c>
      <c r="F59" s="14">
        <v>6.6666666666666666E-2</v>
      </c>
      <c r="G59" s="14">
        <v>1.6E-2</v>
      </c>
      <c r="H59" s="14"/>
      <c r="I59" s="14">
        <v>7.3170731707317069E-2</v>
      </c>
      <c r="J59" s="14">
        <v>1.6E-2</v>
      </c>
      <c r="K59" s="14"/>
      <c r="L59" s="14">
        <v>3.3333333333333333E-2</v>
      </c>
      <c r="M59" s="14">
        <v>5.46875E-2</v>
      </c>
      <c r="N59" s="14"/>
      <c r="O59" s="14">
        <v>5.7692307692307696E-2</v>
      </c>
      <c r="P59" s="14">
        <v>3.9473684210526314E-2</v>
      </c>
      <c r="Q59" s="14">
        <v>2.9850746268656716E-2</v>
      </c>
    </row>
    <row r="60" spans="2:17" x14ac:dyDescent="0.2">
      <c r="B60" s="20">
        <v>4</v>
      </c>
      <c r="C60" s="14">
        <v>6.0483870967741937E-2</v>
      </c>
      <c r="D60" s="14">
        <v>6.8181818181818177E-2</v>
      </c>
      <c r="E60" s="14">
        <v>2.9411764705882353E-2</v>
      </c>
      <c r="F60" s="14">
        <v>4.4444444444444446E-2</v>
      </c>
      <c r="G60" s="14">
        <v>7.1999999999999995E-2</v>
      </c>
      <c r="H60" s="14"/>
      <c r="I60" s="14">
        <v>4.878048780487805E-2</v>
      </c>
      <c r="J60" s="14">
        <v>7.1999999999999995E-2</v>
      </c>
      <c r="K60" s="14"/>
      <c r="L60" s="14">
        <v>4.1666666666666664E-2</v>
      </c>
      <c r="M60" s="14">
        <v>7.8125E-2</v>
      </c>
      <c r="N60" s="14"/>
      <c r="O60" s="14">
        <v>7.6923076923076927E-2</v>
      </c>
      <c r="P60" s="14">
        <v>5.2631578947368418E-2</v>
      </c>
      <c r="Q60" s="14">
        <v>4.4776119402985072E-2</v>
      </c>
    </row>
    <row r="61" spans="2:17" x14ac:dyDescent="0.2">
      <c r="B61" s="20">
        <v>5</v>
      </c>
      <c r="C61" s="14">
        <v>7.6612903225806453E-2</v>
      </c>
      <c r="D61" s="14">
        <v>6.8181818181818177E-2</v>
      </c>
      <c r="E61" s="14">
        <v>0.14705882352941177</v>
      </c>
      <c r="F61" s="14">
        <v>8.8888888888888892E-2</v>
      </c>
      <c r="G61" s="14">
        <v>5.6000000000000001E-2</v>
      </c>
      <c r="H61" s="14"/>
      <c r="I61" s="14">
        <v>9.7560975609756101E-2</v>
      </c>
      <c r="J61" s="14">
        <v>5.6000000000000001E-2</v>
      </c>
      <c r="K61" s="14"/>
      <c r="L61" s="14">
        <v>5.8333333333333334E-2</v>
      </c>
      <c r="M61" s="14">
        <v>9.375E-2</v>
      </c>
      <c r="N61" s="14"/>
      <c r="O61" s="14">
        <v>3.8461538461538464E-2</v>
      </c>
      <c r="P61" s="14">
        <v>5.2631578947368418E-2</v>
      </c>
      <c r="Q61" s="14">
        <v>0.16417910447761194</v>
      </c>
    </row>
    <row r="62" spans="2:17" x14ac:dyDescent="0.2">
      <c r="B62" s="20">
        <v>6</v>
      </c>
      <c r="C62" s="14">
        <v>0.14112903225806453</v>
      </c>
      <c r="D62" s="14">
        <v>0.13636363636363635</v>
      </c>
      <c r="E62" s="14">
        <v>0.20588235294117646</v>
      </c>
      <c r="F62" s="14">
        <v>0.13333333333333333</v>
      </c>
      <c r="G62" s="14">
        <v>0.128</v>
      </c>
      <c r="H62" s="14"/>
      <c r="I62" s="14">
        <v>0.15447154471544716</v>
      </c>
      <c r="J62" s="14">
        <v>0.128</v>
      </c>
      <c r="K62" s="14"/>
      <c r="L62" s="14">
        <v>0.15</v>
      </c>
      <c r="M62" s="14">
        <v>0.1328125</v>
      </c>
      <c r="N62" s="14"/>
      <c r="O62" s="14">
        <v>0.13461538461538461</v>
      </c>
      <c r="P62" s="14">
        <v>0.15789473684210525</v>
      </c>
      <c r="Q62" s="14">
        <v>0.13432835820895522</v>
      </c>
    </row>
    <row r="63" spans="2:17" x14ac:dyDescent="0.2">
      <c r="B63" s="20">
        <v>7</v>
      </c>
      <c r="C63" s="14">
        <v>0.14516129032258066</v>
      </c>
      <c r="D63" s="14">
        <v>0.11363636363636363</v>
      </c>
      <c r="E63" s="14">
        <v>0.20588235294117646</v>
      </c>
      <c r="F63" s="14">
        <v>0.17777777777777778</v>
      </c>
      <c r="G63" s="14">
        <v>0.128</v>
      </c>
      <c r="H63" s="14"/>
      <c r="I63" s="14">
        <v>0.16260162601626016</v>
      </c>
      <c r="J63" s="14">
        <v>0.128</v>
      </c>
      <c r="K63" s="14"/>
      <c r="L63" s="14">
        <v>0.15833333333333333</v>
      </c>
      <c r="M63" s="14">
        <v>0.1328125</v>
      </c>
      <c r="N63" s="14"/>
      <c r="O63" s="14">
        <v>0.15384615384615385</v>
      </c>
      <c r="P63" s="14">
        <v>0.14473684210526316</v>
      </c>
      <c r="Q63" s="14">
        <v>0.13432835820895522</v>
      </c>
    </row>
    <row r="64" spans="2:17" x14ac:dyDescent="0.2">
      <c r="B64" s="20">
        <v>8</v>
      </c>
      <c r="C64" s="14">
        <v>0.19758064516129031</v>
      </c>
      <c r="D64" s="14">
        <v>0.11363636363636363</v>
      </c>
      <c r="E64" s="14">
        <v>0.14705882352941177</v>
      </c>
      <c r="F64" s="14">
        <v>0.22222222222222221</v>
      </c>
      <c r="G64" s="14">
        <v>0.23200000000000001</v>
      </c>
      <c r="H64" s="14"/>
      <c r="I64" s="14">
        <v>0.16260162601626016</v>
      </c>
      <c r="J64" s="14">
        <v>0.23200000000000001</v>
      </c>
      <c r="K64" s="14"/>
      <c r="L64" s="14">
        <v>0.2</v>
      </c>
      <c r="M64" s="14">
        <v>0.1953125</v>
      </c>
      <c r="N64" s="14"/>
      <c r="O64" s="14">
        <v>0.26923076923076922</v>
      </c>
      <c r="P64" s="14">
        <v>0.22368421052631579</v>
      </c>
      <c r="Q64" s="14">
        <v>5.9701492537313432E-2</v>
      </c>
    </row>
    <row r="65" spans="2:17" x14ac:dyDescent="0.2">
      <c r="B65" s="20">
        <v>9</v>
      </c>
      <c r="C65" s="14">
        <v>0.125</v>
      </c>
      <c r="D65" s="14">
        <v>4.5454545454545456E-2</v>
      </c>
      <c r="E65" s="14">
        <v>8.8235294117647065E-2</v>
      </c>
      <c r="F65" s="14">
        <v>0.15555555555555556</v>
      </c>
      <c r="G65" s="14">
        <v>0.152</v>
      </c>
      <c r="H65" s="14"/>
      <c r="I65" s="14">
        <v>9.7560975609756101E-2</v>
      </c>
      <c r="J65" s="14">
        <v>0.152</v>
      </c>
      <c r="K65" s="14"/>
      <c r="L65" s="14">
        <v>0.13333333333333333</v>
      </c>
      <c r="M65" s="14">
        <v>0.1171875</v>
      </c>
      <c r="N65" s="14"/>
      <c r="O65" s="14">
        <v>8.6538461538461536E-2</v>
      </c>
      <c r="P65" s="14">
        <v>0.10526315789473684</v>
      </c>
      <c r="Q65" s="14">
        <v>0.20895522388059701</v>
      </c>
    </row>
    <row r="66" spans="2:17" x14ac:dyDescent="0.2">
      <c r="B66" t="s">
        <v>264</v>
      </c>
      <c r="C66" s="14">
        <v>9.2741935483870969E-2</v>
      </c>
      <c r="D66" s="14">
        <v>6.8181818181818177E-2</v>
      </c>
      <c r="E66" s="14">
        <v>0</v>
      </c>
      <c r="F66" s="14">
        <v>4.4444444444444446E-2</v>
      </c>
      <c r="G66" s="14">
        <v>0.14399999999999999</v>
      </c>
      <c r="H66" s="14"/>
      <c r="I66" s="14">
        <v>4.065040650406504E-2</v>
      </c>
      <c r="J66" s="14">
        <v>0.14399999999999999</v>
      </c>
      <c r="K66" s="14"/>
      <c r="L66" s="14">
        <v>8.3333333333333329E-2</v>
      </c>
      <c r="M66" s="14">
        <v>0.1015625</v>
      </c>
      <c r="N66" s="14"/>
      <c r="O66" s="14">
        <v>9.6153846153846159E-2</v>
      </c>
      <c r="P66" s="14">
        <v>0.11842105263157894</v>
      </c>
      <c r="Q66" s="14">
        <v>5.9701492537313432E-2</v>
      </c>
    </row>
    <row r="67" spans="2:17" x14ac:dyDescent="0.2">
      <c r="B67" t="s">
        <v>257</v>
      </c>
      <c r="C67" s="14">
        <v>6.4516129032258063E-2</v>
      </c>
      <c r="D67" s="14">
        <v>0.18181818181818182</v>
      </c>
      <c r="E67" s="14">
        <v>5.8823529411764705E-2</v>
      </c>
      <c r="F67" s="14">
        <v>6.6666666666666666E-2</v>
      </c>
      <c r="G67" s="14">
        <v>2.4E-2</v>
      </c>
      <c r="H67" s="14"/>
      <c r="I67" s="14">
        <v>0.10569105691056911</v>
      </c>
      <c r="J67" s="14">
        <v>2.4E-2</v>
      </c>
      <c r="K67" s="14"/>
      <c r="L67" s="14">
        <v>6.6666666666666666E-2</v>
      </c>
      <c r="M67" s="14">
        <v>6.25E-2</v>
      </c>
      <c r="N67" s="14"/>
      <c r="O67" s="14">
        <v>3.8461538461538464E-2</v>
      </c>
      <c r="P67" s="14">
        <v>7.8947368421052627E-2</v>
      </c>
      <c r="Q67" s="14">
        <v>8.9552238805970144E-2</v>
      </c>
    </row>
    <row r="68" spans="2:17" x14ac:dyDescent="0.2">
      <c r="B68" s="19" t="s">
        <v>275</v>
      </c>
      <c r="C68" s="24">
        <v>0.15725806451612903</v>
      </c>
      <c r="D68" s="24">
        <v>0.27272727272727271</v>
      </c>
      <c r="E68" s="24">
        <v>0.14705882352941177</v>
      </c>
      <c r="F68" s="24">
        <v>0.1111111111111111</v>
      </c>
      <c r="G68" s="24">
        <v>0.13600000000000001</v>
      </c>
      <c r="H68" s="24"/>
      <c r="I68" s="24">
        <v>0.17886178861788615</v>
      </c>
      <c r="J68" s="24">
        <v>0.13600000000000001</v>
      </c>
      <c r="K68" s="24"/>
      <c r="L68" s="24">
        <v>0.15</v>
      </c>
      <c r="M68" s="24">
        <v>0.1640625</v>
      </c>
      <c r="N68" s="24"/>
      <c r="O68" s="24">
        <v>0.18269230769230771</v>
      </c>
      <c r="P68" s="24">
        <v>0.11842105263157894</v>
      </c>
      <c r="Q68" s="24">
        <v>0.14925373134328357</v>
      </c>
    </row>
    <row r="69" spans="2:17" x14ac:dyDescent="0.2">
      <c r="B69" s="19" t="s">
        <v>273</v>
      </c>
      <c r="C69" s="24">
        <v>0.70161290322580649</v>
      </c>
      <c r="D69" s="24">
        <v>0.47727272727272729</v>
      </c>
      <c r="E69" s="24">
        <v>0.6470588235294118</v>
      </c>
      <c r="F69" s="24">
        <v>0.73333333333333328</v>
      </c>
      <c r="G69" s="24">
        <v>0.78400000000000003</v>
      </c>
      <c r="H69" s="24"/>
      <c r="I69" s="24">
        <v>0.61788617886178865</v>
      </c>
      <c r="J69" s="24">
        <v>0.78400000000000003</v>
      </c>
      <c r="K69" s="24"/>
      <c r="L69" s="24">
        <v>0.72499999999999998</v>
      </c>
      <c r="M69" s="24">
        <v>0.6796875</v>
      </c>
      <c r="N69" s="24"/>
      <c r="O69" s="24">
        <v>0.74038461538461542</v>
      </c>
      <c r="P69" s="24">
        <v>0.75</v>
      </c>
      <c r="Q69" s="24">
        <v>0.59701492537313428</v>
      </c>
    </row>
    <row r="70" spans="2:17" x14ac:dyDescent="0.2">
      <c r="C70" s="14"/>
      <c r="D70" s="14"/>
      <c r="E70" s="14"/>
      <c r="F70" s="14"/>
      <c r="G70" s="14"/>
      <c r="H70" s="14"/>
      <c r="I70" s="14"/>
      <c r="J70" s="14"/>
      <c r="K70" s="14"/>
      <c r="L70" s="14"/>
      <c r="M70" s="14"/>
      <c r="N70" s="14"/>
      <c r="O70" s="14"/>
      <c r="P70" s="14"/>
      <c r="Q70" s="14"/>
    </row>
    <row r="71" spans="2:17" x14ac:dyDescent="0.2">
      <c r="B71" s="19" t="s">
        <v>258</v>
      </c>
      <c r="C71" s="14"/>
      <c r="D71" s="14"/>
      <c r="E71" s="14"/>
      <c r="F71" s="14"/>
      <c r="G71" s="14"/>
      <c r="H71" s="14"/>
      <c r="I71" s="14"/>
      <c r="J71" s="14"/>
      <c r="K71" s="14"/>
      <c r="L71" s="14"/>
      <c r="M71" s="14"/>
      <c r="N71" s="14"/>
      <c r="O71" s="14"/>
      <c r="P71" s="14"/>
      <c r="Q71" s="14"/>
    </row>
    <row r="72" spans="2:17" x14ac:dyDescent="0.2">
      <c r="B72" s="17" t="s">
        <v>49</v>
      </c>
      <c r="C72" s="14"/>
      <c r="D72" s="14"/>
      <c r="E72" s="14"/>
      <c r="F72" s="14"/>
      <c r="G72" s="14"/>
      <c r="H72" s="14"/>
      <c r="I72" s="14"/>
      <c r="J72" s="14"/>
      <c r="K72" s="14"/>
      <c r="L72" s="14"/>
      <c r="M72" s="14"/>
      <c r="N72" s="14"/>
      <c r="O72" s="14"/>
      <c r="P72" s="14"/>
      <c r="Q72" s="14"/>
    </row>
    <row r="73" spans="2:17" x14ac:dyDescent="0.2">
      <c r="B73" t="s">
        <v>263</v>
      </c>
      <c r="C73" s="14">
        <v>4.0322580645161289E-3</v>
      </c>
      <c r="D73" s="14">
        <v>0</v>
      </c>
      <c r="E73" s="14">
        <v>0</v>
      </c>
      <c r="F73" s="14">
        <v>0</v>
      </c>
      <c r="G73" s="14">
        <v>8.0645161290322578E-3</v>
      </c>
      <c r="H73" s="14"/>
      <c r="I73" s="14">
        <v>0</v>
      </c>
      <c r="J73" s="14">
        <v>8.0645161290322578E-3</v>
      </c>
      <c r="K73" s="14"/>
      <c r="L73" s="14">
        <v>8.4033613445378148E-3</v>
      </c>
      <c r="M73" s="14">
        <v>0</v>
      </c>
      <c r="N73" s="14"/>
      <c r="O73" s="14">
        <v>9.433962264150943E-3</v>
      </c>
      <c r="P73" s="14">
        <v>0</v>
      </c>
      <c r="Q73" s="14">
        <v>0</v>
      </c>
    </row>
    <row r="74" spans="2:17" x14ac:dyDescent="0.2">
      <c r="B74" s="20">
        <v>1</v>
      </c>
      <c r="C74" s="14">
        <v>8.0645161290322578E-3</v>
      </c>
      <c r="D74" s="14">
        <v>2.2222222222222223E-2</v>
      </c>
      <c r="E74" s="14">
        <v>0</v>
      </c>
      <c r="F74" s="14">
        <v>0</v>
      </c>
      <c r="G74" s="14">
        <v>8.0645161290322578E-3</v>
      </c>
      <c r="H74" s="14"/>
      <c r="I74" s="14">
        <v>8.0645161290322578E-3</v>
      </c>
      <c r="J74" s="14">
        <v>8.0645161290322578E-3</v>
      </c>
      <c r="K74" s="14"/>
      <c r="L74" s="14">
        <v>8.4033613445378148E-3</v>
      </c>
      <c r="M74" s="14">
        <v>7.7519379844961239E-3</v>
      </c>
      <c r="N74" s="14"/>
      <c r="O74" s="14">
        <v>0</v>
      </c>
      <c r="P74" s="14">
        <v>1.3513513513513514E-2</v>
      </c>
      <c r="Q74" s="14">
        <v>1.4925373134328358E-2</v>
      </c>
    </row>
    <row r="75" spans="2:17" x14ac:dyDescent="0.2">
      <c r="B75" s="20">
        <v>2</v>
      </c>
      <c r="C75" s="14">
        <v>2.4193548387096774E-2</v>
      </c>
      <c r="D75" s="14">
        <v>2.2222222222222223E-2</v>
      </c>
      <c r="E75" s="14">
        <v>5.5555555555555552E-2</v>
      </c>
      <c r="F75" s="14">
        <v>2.3255813953488372E-2</v>
      </c>
      <c r="G75" s="14">
        <v>1.6129032258064516E-2</v>
      </c>
      <c r="H75" s="14"/>
      <c r="I75" s="14">
        <v>3.2258064516129031E-2</v>
      </c>
      <c r="J75" s="14">
        <v>1.6129032258064516E-2</v>
      </c>
      <c r="K75" s="14"/>
      <c r="L75" s="14">
        <v>4.2016806722689079E-2</v>
      </c>
      <c r="M75" s="14">
        <v>7.7519379844961239E-3</v>
      </c>
      <c r="N75" s="14"/>
      <c r="O75" s="14">
        <v>9.433962264150943E-3</v>
      </c>
      <c r="P75" s="14">
        <v>2.7027027027027029E-2</v>
      </c>
      <c r="Q75" s="14">
        <v>4.4776119402985072E-2</v>
      </c>
    </row>
    <row r="76" spans="2:17" x14ac:dyDescent="0.2">
      <c r="B76" s="20">
        <v>3</v>
      </c>
      <c r="C76" s="14">
        <v>2.8225806451612902E-2</v>
      </c>
      <c r="D76" s="14">
        <v>0</v>
      </c>
      <c r="E76" s="14">
        <v>2.7777777777777776E-2</v>
      </c>
      <c r="F76" s="14">
        <v>6.9767441860465115E-2</v>
      </c>
      <c r="G76" s="14">
        <v>2.4193548387096774E-2</v>
      </c>
      <c r="H76" s="14"/>
      <c r="I76" s="14">
        <v>3.2258064516129031E-2</v>
      </c>
      <c r="J76" s="14">
        <v>2.4193548387096774E-2</v>
      </c>
      <c r="K76" s="14"/>
      <c r="L76" s="14">
        <v>1.680672268907563E-2</v>
      </c>
      <c r="M76" s="14">
        <v>3.875968992248062E-2</v>
      </c>
      <c r="N76" s="14"/>
      <c r="O76" s="14">
        <v>2.8301886792452831E-2</v>
      </c>
      <c r="P76" s="14">
        <v>2.7027027027027029E-2</v>
      </c>
      <c r="Q76" s="14">
        <v>2.9850746268656716E-2</v>
      </c>
    </row>
    <row r="77" spans="2:17" x14ac:dyDescent="0.2">
      <c r="B77" s="20">
        <v>4</v>
      </c>
      <c r="C77" s="14">
        <v>8.4677419354838704E-2</v>
      </c>
      <c r="D77" s="14">
        <v>6.6666666666666666E-2</v>
      </c>
      <c r="E77" s="14">
        <v>0.19444444444444445</v>
      </c>
      <c r="F77" s="14">
        <v>6.9767441860465115E-2</v>
      </c>
      <c r="G77" s="14">
        <v>6.4516129032258063E-2</v>
      </c>
      <c r="H77" s="14"/>
      <c r="I77" s="14">
        <v>0.10483870967741936</v>
      </c>
      <c r="J77" s="14">
        <v>6.4516129032258063E-2</v>
      </c>
      <c r="K77" s="14"/>
      <c r="L77" s="14">
        <v>0.1092436974789916</v>
      </c>
      <c r="M77" s="14">
        <v>6.2015503875968991E-2</v>
      </c>
      <c r="N77" s="14"/>
      <c r="O77" s="14">
        <v>7.5471698113207544E-2</v>
      </c>
      <c r="P77" s="14">
        <v>4.0540540540540543E-2</v>
      </c>
      <c r="Q77" s="14">
        <v>0.13432835820895522</v>
      </c>
    </row>
    <row r="78" spans="2:17" x14ac:dyDescent="0.2">
      <c r="B78" s="20">
        <v>5</v>
      </c>
      <c r="C78" s="14">
        <v>8.4677419354838704E-2</v>
      </c>
      <c r="D78" s="14">
        <v>0.1111111111111111</v>
      </c>
      <c r="E78" s="14">
        <v>0.1388888888888889</v>
      </c>
      <c r="F78" s="14">
        <v>0.11627906976744186</v>
      </c>
      <c r="G78" s="14">
        <v>4.8387096774193547E-2</v>
      </c>
      <c r="H78" s="14"/>
      <c r="I78" s="14">
        <v>0.12096774193548387</v>
      </c>
      <c r="J78" s="14">
        <v>4.8387096774193547E-2</v>
      </c>
      <c r="K78" s="14"/>
      <c r="L78" s="14">
        <v>8.4033613445378158E-2</v>
      </c>
      <c r="M78" s="14">
        <v>8.5271317829457363E-2</v>
      </c>
      <c r="N78" s="14"/>
      <c r="O78" s="14">
        <v>5.6603773584905662E-2</v>
      </c>
      <c r="P78" s="14">
        <v>0.13513513513513514</v>
      </c>
      <c r="Q78" s="14">
        <v>7.4626865671641784E-2</v>
      </c>
    </row>
    <row r="79" spans="2:17" x14ac:dyDescent="0.2">
      <c r="B79" s="20">
        <v>6</v>
      </c>
      <c r="C79" s="14">
        <v>0.12096774193548387</v>
      </c>
      <c r="D79" s="14">
        <v>0.1111111111111111</v>
      </c>
      <c r="E79" s="14">
        <v>5.5555555555555552E-2</v>
      </c>
      <c r="F79" s="14">
        <v>0.20930232558139536</v>
      </c>
      <c r="G79" s="14">
        <v>0.11290322580645161</v>
      </c>
      <c r="H79" s="14"/>
      <c r="I79" s="14">
        <v>0.12903225806451613</v>
      </c>
      <c r="J79" s="14">
        <v>0.11290322580645161</v>
      </c>
      <c r="K79" s="14"/>
      <c r="L79" s="14">
        <v>0.11764705882352941</v>
      </c>
      <c r="M79" s="14">
        <v>0.12403100775193798</v>
      </c>
      <c r="N79" s="14"/>
      <c r="O79" s="14">
        <v>0.10377358490566038</v>
      </c>
      <c r="P79" s="14">
        <v>0.17567567567567569</v>
      </c>
      <c r="Q79" s="14">
        <v>8.9552238805970144E-2</v>
      </c>
    </row>
    <row r="80" spans="2:17" x14ac:dyDescent="0.2">
      <c r="B80" s="20">
        <v>7</v>
      </c>
      <c r="C80" s="14">
        <v>0.13709677419354838</v>
      </c>
      <c r="D80" s="14">
        <v>0.13333333333333333</v>
      </c>
      <c r="E80" s="14">
        <v>0.1388888888888889</v>
      </c>
      <c r="F80" s="14">
        <v>0.11627906976744186</v>
      </c>
      <c r="G80" s="14">
        <v>0.14516129032258066</v>
      </c>
      <c r="H80" s="14"/>
      <c r="I80" s="14">
        <v>0.12903225806451613</v>
      </c>
      <c r="J80" s="14">
        <v>0.14516129032258066</v>
      </c>
      <c r="K80" s="14"/>
      <c r="L80" s="14">
        <v>0.1092436974789916</v>
      </c>
      <c r="M80" s="14">
        <v>0.16279069767441862</v>
      </c>
      <c r="N80" s="14"/>
      <c r="O80" s="14">
        <v>0.17924528301886791</v>
      </c>
      <c r="P80" s="14">
        <v>0.12162162162162163</v>
      </c>
      <c r="Q80" s="14">
        <v>8.9552238805970144E-2</v>
      </c>
    </row>
    <row r="81" spans="2:17" x14ac:dyDescent="0.2">
      <c r="B81" s="20">
        <v>8</v>
      </c>
      <c r="C81" s="14">
        <v>0.22580645161290322</v>
      </c>
      <c r="D81" s="14">
        <v>0.13333333333333333</v>
      </c>
      <c r="E81" s="14">
        <v>8.3333333333333329E-2</v>
      </c>
      <c r="F81" s="14">
        <v>0.18604651162790697</v>
      </c>
      <c r="G81" s="14">
        <v>0.31451612903225806</v>
      </c>
      <c r="H81" s="14"/>
      <c r="I81" s="14">
        <v>0.13709677419354838</v>
      </c>
      <c r="J81" s="14">
        <v>0.31451612903225806</v>
      </c>
      <c r="K81" s="14"/>
      <c r="L81" s="14">
        <v>0.21848739495798319</v>
      </c>
      <c r="M81" s="14">
        <v>0.23255813953488372</v>
      </c>
      <c r="N81" s="14"/>
      <c r="O81" s="14">
        <v>0.26415094339622641</v>
      </c>
      <c r="P81" s="14">
        <v>0.13513513513513514</v>
      </c>
      <c r="Q81" s="14">
        <v>0.26865671641791045</v>
      </c>
    </row>
    <row r="82" spans="2:17" x14ac:dyDescent="0.2">
      <c r="B82" s="20">
        <v>9</v>
      </c>
      <c r="C82" s="14">
        <v>8.4677419354838704E-2</v>
      </c>
      <c r="D82" s="14">
        <v>6.6666666666666666E-2</v>
      </c>
      <c r="E82" s="14">
        <v>8.3333333333333329E-2</v>
      </c>
      <c r="F82" s="14">
        <v>9.3023255813953487E-2</v>
      </c>
      <c r="G82" s="14">
        <v>8.8709677419354843E-2</v>
      </c>
      <c r="H82" s="14"/>
      <c r="I82" s="14">
        <v>8.0645161290322578E-2</v>
      </c>
      <c r="J82" s="14">
        <v>8.8709677419354843E-2</v>
      </c>
      <c r="K82" s="14"/>
      <c r="L82" s="14">
        <v>0.1092436974789916</v>
      </c>
      <c r="M82" s="14">
        <v>6.2015503875968991E-2</v>
      </c>
      <c r="N82" s="14"/>
      <c r="O82" s="14">
        <v>7.5471698113207544E-2</v>
      </c>
      <c r="P82" s="14">
        <v>9.45945945945946E-2</v>
      </c>
      <c r="Q82" s="14">
        <v>8.9552238805970144E-2</v>
      </c>
    </row>
    <row r="83" spans="2:17" x14ac:dyDescent="0.2">
      <c r="B83" t="s">
        <v>264</v>
      </c>
      <c r="C83" s="14">
        <v>9.2741935483870969E-2</v>
      </c>
      <c r="D83" s="14">
        <v>4.4444444444444446E-2</v>
      </c>
      <c r="E83" s="14">
        <v>8.3333333333333329E-2</v>
      </c>
      <c r="F83" s="14">
        <v>4.6511627906976744E-2</v>
      </c>
      <c r="G83" s="14">
        <v>0.12903225806451613</v>
      </c>
      <c r="H83" s="14"/>
      <c r="I83" s="14">
        <v>5.6451612903225805E-2</v>
      </c>
      <c r="J83" s="14">
        <v>0.12903225806451613</v>
      </c>
      <c r="K83" s="14"/>
      <c r="L83" s="14">
        <v>8.4033613445378158E-2</v>
      </c>
      <c r="M83" s="14">
        <v>0.10077519379844961</v>
      </c>
      <c r="N83" s="14"/>
      <c r="O83" s="14">
        <v>0.13207547169811321</v>
      </c>
      <c r="P83" s="14">
        <v>9.45945945945946E-2</v>
      </c>
      <c r="Q83" s="14">
        <v>2.9850746268656716E-2</v>
      </c>
    </row>
    <row r="84" spans="2:17" x14ac:dyDescent="0.2">
      <c r="B84" t="s">
        <v>257</v>
      </c>
      <c r="C84" s="14">
        <v>0.10483870967741936</v>
      </c>
      <c r="D84" s="14">
        <v>0.28888888888888886</v>
      </c>
      <c r="E84" s="14">
        <v>0.1388888888888889</v>
      </c>
      <c r="F84" s="14">
        <v>6.9767441860465115E-2</v>
      </c>
      <c r="G84" s="14">
        <v>4.0322580645161289E-2</v>
      </c>
      <c r="H84" s="14"/>
      <c r="I84" s="14">
        <v>0.16935483870967741</v>
      </c>
      <c r="J84" s="14">
        <v>4.0322580645161289E-2</v>
      </c>
      <c r="K84" s="14"/>
      <c r="L84" s="14">
        <v>9.2436974789915971E-2</v>
      </c>
      <c r="M84" s="14">
        <v>0.11627906976744186</v>
      </c>
      <c r="N84" s="14"/>
      <c r="O84" s="14">
        <v>6.6037735849056603E-2</v>
      </c>
      <c r="P84" s="14">
        <v>0.13513513513513514</v>
      </c>
      <c r="Q84" s="14">
        <v>0.13432835820895522</v>
      </c>
    </row>
    <row r="85" spans="2:17" x14ac:dyDescent="0.2">
      <c r="B85" s="19" t="s">
        <v>275</v>
      </c>
      <c r="C85" s="24">
        <v>0.14919354838709675</v>
      </c>
      <c r="D85" s="24">
        <v>0.1111111111111111</v>
      </c>
      <c r="E85" s="24">
        <v>0.27777777777777779</v>
      </c>
      <c r="F85" s="24">
        <v>0.16279069767441862</v>
      </c>
      <c r="G85" s="24">
        <v>0.12096774193548387</v>
      </c>
      <c r="H85" s="24"/>
      <c r="I85" s="24">
        <v>0.17741935483870969</v>
      </c>
      <c r="J85" s="24">
        <v>0.12096774193548387</v>
      </c>
      <c r="K85" s="24"/>
      <c r="L85" s="24">
        <v>0.18487394957983194</v>
      </c>
      <c r="M85" s="24">
        <v>0.11627906976744186</v>
      </c>
      <c r="N85" s="24"/>
      <c r="O85" s="24">
        <v>0.12264150943396226</v>
      </c>
      <c r="P85" s="24">
        <v>0.10810810810810811</v>
      </c>
      <c r="Q85" s="24">
        <v>0.22388059701492535</v>
      </c>
    </row>
    <row r="86" spans="2:17" x14ac:dyDescent="0.2">
      <c r="B86" s="19" t="s">
        <v>273</v>
      </c>
      <c r="C86" s="24">
        <v>0.66129032258064524</v>
      </c>
      <c r="D86" s="24">
        <v>0.48888888888888887</v>
      </c>
      <c r="E86" s="24">
        <v>0.44444444444444442</v>
      </c>
      <c r="F86" s="24">
        <v>0.65116279069767435</v>
      </c>
      <c r="G86" s="24">
        <v>0.79032258064516125</v>
      </c>
      <c r="H86" s="24"/>
      <c r="I86" s="24">
        <v>0.532258064516129</v>
      </c>
      <c r="J86" s="24">
        <v>0.79032258064516125</v>
      </c>
      <c r="K86" s="24"/>
      <c r="L86" s="24">
        <v>0.63865546218487401</v>
      </c>
      <c r="M86" s="24">
        <v>0.68217054263565891</v>
      </c>
      <c r="N86" s="24"/>
      <c r="O86" s="24">
        <v>0.75471698113207542</v>
      </c>
      <c r="P86" s="24">
        <v>0.62162162162162171</v>
      </c>
      <c r="Q86" s="24">
        <v>0.56716417910447758</v>
      </c>
    </row>
    <row r="87" spans="2:17" x14ac:dyDescent="0.2">
      <c r="C87" s="14"/>
      <c r="D87" s="14"/>
      <c r="E87" s="14"/>
      <c r="F87" s="14"/>
      <c r="G87" s="14"/>
      <c r="H87" s="14"/>
      <c r="I87" s="14"/>
      <c r="J87" s="14"/>
      <c r="K87" s="14"/>
      <c r="L87" s="14"/>
      <c r="M87" s="14"/>
      <c r="N87" s="14"/>
      <c r="O87" s="14"/>
      <c r="P87" s="14"/>
      <c r="Q87" s="14"/>
    </row>
    <row r="88" spans="2:17" x14ac:dyDescent="0.2">
      <c r="B88" s="19" t="s">
        <v>260</v>
      </c>
      <c r="C88" s="14"/>
      <c r="D88" s="14"/>
      <c r="E88" s="14"/>
      <c r="F88" s="14"/>
      <c r="G88" s="14"/>
      <c r="H88" s="14"/>
      <c r="I88" s="14"/>
      <c r="J88" s="14"/>
      <c r="K88" s="14"/>
      <c r="L88" s="14"/>
      <c r="M88" s="14"/>
      <c r="N88" s="14"/>
      <c r="O88" s="14"/>
      <c r="P88" s="14"/>
      <c r="Q88" s="14"/>
    </row>
    <row r="89" spans="2:17" x14ac:dyDescent="0.2">
      <c r="B89" s="17" t="s">
        <v>49</v>
      </c>
      <c r="C89" s="14"/>
      <c r="D89" s="14"/>
      <c r="E89" s="14"/>
      <c r="F89" s="14"/>
      <c r="G89" s="14"/>
      <c r="H89" s="14"/>
      <c r="I89" s="14"/>
      <c r="J89" s="14"/>
      <c r="K89" s="14"/>
      <c r="L89" s="14"/>
      <c r="M89" s="14"/>
      <c r="N89" s="14"/>
      <c r="O89" s="14"/>
      <c r="P89" s="14"/>
      <c r="Q89" s="14"/>
    </row>
    <row r="90" spans="2:17" x14ac:dyDescent="0.2">
      <c r="B90" t="s">
        <v>263</v>
      </c>
      <c r="C90" s="14">
        <v>1.6326530612244899E-2</v>
      </c>
      <c r="D90" s="14">
        <v>2.2222222222222223E-2</v>
      </c>
      <c r="E90" s="14">
        <v>2.7777777777777776E-2</v>
      </c>
      <c r="F90" s="14">
        <v>0</v>
      </c>
      <c r="G90" s="14">
        <v>1.6393442622950821E-2</v>
      </c>
      <c r="H90" s="14"/>
      <c r="I90" s="14">
        <v>1.6260162601626018E-2</v>
      </c>
      <c r="J90" s="14">
        <v>1.6393442622950821E-2</v>
      </c>
      <c r="K90" s="14"/>
      <c r="L90" s="14">
        <v>1.7094017094017096E-2</v>
      </c>
      <c r="M90" s="14">
        <v>1.5625E-2</v>
      </c>
      <c r="N90" s="14"/>
      <c r="O90" s="14">
        <v>1.8867924528301886E-2</v>
      </c>
      <c r="P90" s="14">
        <v>0</v>
      </c>
      <c r="Q90" s="14">
        <v>3.125E-2</v>
      </c>
    </row>
    <row r="91" spans="2:17" x14ac:dyDescent="0.2">
      <c r="B91" s="20">
        <v>1</v>
      </c>
      <c r="C91" s="14">
        <v>4.0816326530612249E-3</v>
      </c>
      <c r="D91" s="14">
        <v>0</v>
      </c>
      <c r="E91" s="14">
        <v>2.7777777777777776E-2</v>
      </c>
      <c r="F91" s="14">
        <v>0</v>
      </c>
      <c r="G91" s="14">
        <v>0</v>
      </c>
      <c r="H91" s="14"/>
      <c r="I91" s="14">
        <v>8.130081300813009E-3</v>
      </c>
      <c r="J91" s="14">
        <v>0</v>
      </c>
      <c r="K91" s="14"/>
      <c r="L91" s="14">
        <v>0</v>
      </c>
      <c r="M91" s="14">
        <v>7.8125E-3</v>
      </c>
      <c r="N91" s="14"/>
      <c r="O91" s="14">
        <v>0</v>
      </c>
      <c r="P91" s="14">
        <v>0</v>
      </c>
      <c r="Q91" s="14">
        <v>1.5625E-2</v>
      </c>
    </row>
    <row r="92" spans="2:17" x14ac:dyDescent="0.2">
      <c r="B92" s="20">
        <v>2</v>
      </c>
      <c r="C92" s="14">
        <v>2.8571428571428571E-2</v>
      </c>
      <c r="D92" s="14">
        <v>6.6666666666666666E-2</v>
      </c>
      <c r="E92" s="14">
        <v>0</v>
      </c>
      <c r="F92" s="14">
        <v>2.3809523809523808E-2</v>
      </c>
      <c r="G92" s="14">
        <v>2.4590163934426229E-2</v>
      </c>
      <c r="H92" s="14"/>
      <c r="I92" s="14">
        <v>3.2520325203252036E-2</v>
      </c>
      <c r="J92" s="14">
        <v>2.4590163934426229E-2</v>
      </c>
      <c r="K92" s="14"/>
      <c r="L92" s="14">
        <v>1.7094017094017096E-2</v>
      </c>
      <c r="M92" s="14">
        <v>3.90625E-2</v>
      </c>
      <c r="N92" s="14"/>
      <c r="O92" s="14">
        <v>1.8867924528301886E-2</v>
      </c>
      <c r="P92" s="14">
        <v>4.0540540540540543E-2</v>
      </c>
      <c r="Q92" s="14">
        <v>3.125E-2</v>
      </c>
    </row>
    <row r="93" spans="2:17" x14ac:dyDescent="0.2">
      <c r="B93" s="20">
        <v>3</v>
      </c>
      <c r="C93" s="14">
        <v>5.7142857142857141E-2</v>
      </c>
      <c r="D93" s="14">
        <v>6.6666666666666666E-2</v>
      </c>
      <c r="E93" s="14">
        <v>8.3333333333333329E-2</v>
      </c>
      <c r="F93" s="14">
        <v>2.3809523809523808E-2</v>
      </c>
      <c r="G93" s="14">
        <v>5.737704918032787E-2</v>
      </c>
      <c r="H93" s="14"/>
      <c r="I93" s="14">
        <v>5.6910569105691054E-2</v>
      </c>
      <c r="J93" s="14">
        <v>5.737704918032787E-2</v>
      </c>
      <c r="K93" s="14"/>
      <c r="L93" s="14">
        <v>5.9829059829059832E-2</v>
      </c>
      <c r="M93" s="14">
        <v>5.46875E-2</v>
      </c>
      <c r="N93" s="14"/>
      <c r="O93" s="14">
        <v>5.6603773584905662E-2</v>
      </c>
      <c r="P93" s="14">
        <v>4.0540540540540543E-2</v>
      </c>
      <c r="Q93" s="14">
        <v>6.25E-2</v>
      </c>
    </row>
    <row r="94" spans="2:17" x14ac:dyDescent="0.2">
      <c r="B94" s="20">
        <v>4</v>
      </c>
      <c r="C94" s="14">
        <v>4.8979591836734691E-2</v>
      </c>
      <c r="D94" s="14">
        <v>2.2222222222222223E-2</v>
      </c>
      <c r="E94" s="14">
        <v>0</v>
      </c>
      <c r="F94" s="14">
        <v>0.11904761904761904</v>
      </c>
      <c r="G94" s="14">
        <v>4.9180327868852458E-2</v>
      </c>
      <c r="H94" s="14"/>
      <c r="I94" s="14">
        <v>4.878048780487805E-2</v>
      </c>
      <c r="J94" s="14">
        <v>4.9180327868852458E-2</v>
      </c>
      <c r="K94" s="14"/>
      <c r="L94" s="14">
        <v>6.8376068376068383E-2</v>
      </c>
      <c r="M94" s="14">
        <v>3.125E-2</v>
      </c>
      <c r="N94" s="14"/>
      <c r="O94" s="14">
        <v>4.716981132075472E-2</v>
      </c>
      <c r="P94" s="14">
        <v>5.4054054054054057E-2</v>
      </c>
      <c r="Q94" s="14">
        <v>4.6875E-2</v>
      </c>
    </row>
    <row r="95" spans="2:17" x14ac:dyDescent="0.2">
      <c r="B95" s="20">
        <v>5</v>
      </c>
      <c r="C95" s="14">
        <v>0.16734693877551021</v>
      </c>
      <c r="D95" s="14">
        <v>0.15555555555555556</v>
      </c>
      <c r="E95" s="14">
        <v>0.25</v>
      </c>
      <c r="F95" s="14">
        <v>0.16666666666666666</v>
      </c>
      <c r="G95" s="14">
        <v>0.14754098360655737</v>
      </c>
      <c r="H95" s="14"/>
      <c r="I95" s="14">
        <v>0.18699186991869918</v>
      </c>
      <c r="J95" s="14">
        <v>0.14754098360655737</v>
      </c>
      <c r="K95" s="14"/>
      <c r="L95" s="14">
        <v>0.15384615384615385</v>
      </c>
      <c r="M95" s="14">
        <v>0.1796875</v>
      </c>
      <c r="N95" s="14"/>
      <c r="O95" s="14">
        <v>0.16037735849056603</v>
      </c>
      <c r="P95" s="14">
        <v>0.17567567567567569</v>
      </c>
      <c r="Q95" s="14">
        <v>0.171875</v>
      </c>
    </row>
    <row r="96" spans="2:17" x14ac:dyDescent="0.2">
      <c r="B96" s="20">
        <v>6</v>
      </c>
      <c r="C96" s="14">
        <v>9.3877551020408165E-2</v>
      </c>
      <c r="D96" s="14">
        <v>8.8888888888888892E-2</v>
      </c>
      <c r="E96" s="14">
        <v>0.25</v>
      </c>
      <c r="F96" s="14">
        <v>7.1428571428571425E-2</v>
      </c>
      <c r="G96" s="14">
        <v>5.737704918032787E-2</v>
      </c>
      <c r="H96" s="14"/>
      <c r="I96" s="14">
        <v>0.13008130081300814</v>
      </c>
      <c r="J96" s="14">
        <v>5.737704918032787E-2</v>
      </c>
      <c r="K96" s="14"/>
      <c r="L96" s="14">
        <v>8.5470085470085472E-2</v>
      </c>
      <c r="M96" s="14">
        <v>0.1015625</v>
      </c>
      <c r="N96" s="14"/>
      <c r="O96" s="14">
        <v>9.4339622641509441E-2</v>
      </c>
      <c r="P96" s="14">
        <v>5.4054054054054057E-2</v>
      </c>
      <c r="Q96" s="14">
        <v>0.140625</v>
      </c>
    </row>
    <row r="97" spans="2:17" x14ac:dyDescent="0.2">
      <c r="B97" s="20">
        <v>7</v>
      </c>
      <c r="C97" s="14">
        <v>0.14693877551020409</v>
      </c>
      <c r="D97" s="14">
        <v>8.8888888888888892E-2</v>
      </c>
      <c r="E97" s="14">
        <v>0.1388888888888889</v>
      </c>
      <c r="F97" s="14">
        <v>0.14285714285714285</v>
      </c>
      <c r="G97" s="14">
        <v>0.1721311475409836</v>
      </c>
      <c r="H97" s="14"/>
      <c r="I97" s="14">
        <v>0.12195121951219512</v>
      </c>
      <c r="J97" s="14">
        <v>0.1721311475409836</v>
      </c>
      <c r="K97" s="14"/>
      <c r="L97" s="14">
        <v>0.13675213675213677</v>
      </c>
      <c r="M97" s="14">
        <v>0.15625</v>
      </c>
      <c r="N97" s="14"/>
      <c r="O97" s="14">
        <v>0.16037735849056603</v>
      </c>
      <c r="P97" s="14">
        <v>0.20270270270270271</v>
      </c>
      <c r="Q97" s="14">
        <v>6.25E-2</v>
      </c>
    </row>
    <row r="98" spans="2:17" x14ac:dyDescent="0.2">
      <c r="B98" s="20">
        <v>8</v>
      </c>
      <c r="C98" s="14">
        <v>0.14693877551020409</v>
      </c>
      <c r="D98" s="14">
        <v>4.4444444444444446E-2</v>
      </c>
      <c r="E98" s="14">
        <v>0</v>
      </c>
      <c r="F98" s="14">
        <v>0.2857142857142857</v>
      </c>
      <c r="G98" s="14">
        <v>0.18032786885245902</v>
      </c>
      <c r="H98" s="14"/>
      <c r="I98" s="14">
        <v>0.11382113821138211</v>
      </c>
      <c r="J98" s="14">
        <v>0.18032786885245902</v>
      </c>
      <c r="K98" s="14"/>
      <c r="L98" s="14">
        <v>0.1111111111111111</v>
      </c>
      <c r="M98" s="14">
        <v>0.1796875</v>
      </c>
      <c r="N98" s="14"/>
      <c r="O98" s="14">
        <v>0.18867924528301888</v>
      </c>
      <c r="P98" s="14">
        <v>0.13513513513513514</v>
      </c>
      <c r="Q98" s="14">
        <v>9.375E-2</v>
      </c>
    </row>
    <row r="99" spans="2:17" x14ac:dyDescent="0.2">
      <c r="B99" s="20">
        <v>9</v>
      </c>
      <c r="C99" s="14">
        <v>0.11428571428571428</v>
      </c>
      <c r="D99" s="14">
        <v>2.2222222222222223E-2</v>
      </c>
      <c r="E99" s="14">
        <v>0.1111111111111111</v>
      </c>
      <c r="F99" s="14">
        <v>0.11904761904761904</v>
      </c>
      <c r="G99" s="14">
        <v>0.14754098360655737</v>
      </c>
      <c r="H99" s="14"/>
      <c r="I99" s="14">
        <v>8.1300813008130079E-2</v>
      </c>
      <c r="J99" s="14">
        <v>0.14754098360655737</v>
      </c>
      <c r="K99" s="14"/>
      <c r="L99" s="14">
        <v>0.1623931623931624</v>
      </c>
      <c r="M99" s="14">
        <v>7.03125E-2</v>
      </c>
      <c r="N99" s="14"/>
      <c r="O99" s="14">
        <v>9.4339622641509441E-2</v>
      </c>
      <c r="P99" s="14">
        <v>8.1081081081081086E-2</v>
      </c>
      <c r="Q99" s="14">
        <v>0.1875</v>
      </c>
    </row>
    <row r="100" spans="2:17" x14ac:dyDescent="0.2">
      <c r="B100" t="s">
        <v>264</v>
      </c>
      <c r="C100" s="14">
        <v>8.9795918367346933E-2</v>
      </c>
      <c r="D100" s="14">
        <v>4.4444444444444446E-2</v>
      </c>
      <c r="E100" s="14">
        <v>0.1111111111111111</v>
      </c>
      <c r="F100" s="14">
        <v>2.3809523809523808E-2</v>
      </c>
      <c r="G100" s="14">
        <v>0.12295081967213115</v>
      </c>
      <c r="H100" s="14"/>
      <c r="I100" s="14">
        <v>5.6910569105691054E-2</v>
      </c>
      <c r="J100" s="14">
        <v>0.12295081967213115</v>
      </c>
      <c r="K100" s="14"/>
      <c r="L100" s="14">
        <v>9.4017094017094016E-2</v>
      </c>
      <c r="M100" s="14">
        <v>8.59375E-2</v>
      </c>
      <c r="N100" s="14"/>
      <c r="O100" s="14">
        <v>0.12264150943396226</v>
      </c>
      <c r="P100" s="14">
        <v>6.7567567567567571E-2</v>
      </c>
      <c r="Q100" s="14">
        <v>6.25E-2</v>
      </c>
    </row>
    <row r="101" spans="2:17" x14ac:dyDescent="0.2">
      <c r="B101" t="s">
        <v>257</v>
      </c>
      <c r="C101" s="14">
        <v>8.5714285714285715E-2</v>
      </c>
      <c r="D101" s="14">
        <v>0.37777777777777777</v>
      </c>
      <c r="E101" s="14">
        <v>0</v>
      </c>
      <c r="F101" s="14">
        <v>2.3809523809523808E-2</v>
      </c>
      <c r="G101" s="14">
        <v>2.4590163934426229E-2</v>
      </c>
      <c r="H101" s="14"/>
      <c r="I101" s="14">
        <v>0.14634146341463414</v>
      </c>
      <c r="J101" s="14">
        <v>2.4590163934426229E-2</v>
      </c>
      <c r="K101" s="14"/>
      <c r="L101" s="14">
        <v>9.4017094017094016E-2</v>
      </c>
      <c r="M101" s="14">
        <v>7.8125E-2</v>
      </c>
      <c r="N101" s="14"/>
      <c r="O101" s="14">
        <v>3.7735849056603772E-2</v>
      </c>
      <c r="P101" s="14">
        <v>0.14864864864864866</v>
      </c>
      <c r="Q101" s="14">
        <v>9.375E-2</v>
      </c>
    </row>
    <row r="102" spans="2:17" x14ac:dyDescent="0.2">
      <c r="B102" s="19" t="s">
        <v>275</v>
      </c>
      <c r="C102" s="24">
        <v>0.15510204081632653</v>
      </c>
      <c r="D102" s="24">
        <v>0.17777777777777778</v>
      </c>
      <c r="E102" s="24">
        <v>0.1388888888888889</v>
      </c>
      <c r="F102" s="24">
        <v>0.16666666666666666</v>
      </c>
      <c r="G102" s="24">
        <v>0.14754098360655737</v>
      </c>
      <c r="H102" s="24"/>
      <c r="I102" s="24">
        <v>0.16260162601626016</v>
      </c>
      <c r="J102" s="24">
        <v>0.14754098360655737</v>
      </c>
      <c r="K102" s="24"/>
      <c r="L102" s="24">
        <v>0.1623931623931624</v>
      </c>
      <c r="M102" s="24">
        <v>0.1484375</v>
      </c>
      <c r="N102" s="24"/>
      <c r="O102" s="24">
        <v>0.14150943396226418</v>
      </c>
      <c r="P102" s="24">
        <v>0.13513513513513514</v>
      </c>
      <c r="Q102" s="24">
        <v>0.1875</v>
      </c>
    </row>
    <row r="103" spans="2:17" x14ac:dyDescent="0.2">
      <c r="B103" s="19" t="s">
        <v>273</v>
      </c>
      <c r="C103" s="24">
        <v>0.59183673469387754</v>
      </c>
      <c r="D103" s="24">
        <v>0.28888888888888892</v>
      </c>
      <c r="E103" s="24">
        <v>0.61111111111111116</v>
      </c>
      <c r="F103" s="24">
        <v>0.6428571428571429</v>
      </c>
      <c r="G103" s="24">
        <v>0.68032786885245899</v>
      </c>
      <c r="H103" s="24"/>
      <c r="I103" s="24">
        <v>0.50406504065040658</v>
      </c>
      <c r="J103" s="24">
        <v>0.68032786885245899</v>
      </c>
      <c r="K103" s="24"/>
      <c r="L103" s="24">
        <v>0.58974358974358976</v>
      </c>
      <c r="M103" s="24">
        <v>0.59375</v>
      </c>
      <c r="N103" s="24"/>
      <c r="O103" s="24">
        <v>0.660377358490566</v>
      </c>
      <c r="P103" s="24">
        <v>0.54054054054054057</v>
      </c>
      <c r="Q103" s="24">
        <v>0.546875</v>
      </c>
    </row>
    <row r="104" spans="2:17" x14ac:dyDescent="0.2">
      <c r="C104" s="14"/>
      <c r="D104" s="14"/>
      <c r="E104" s="14"/>
      <c r="F104" s="14"/>
      <c r="G104" s="14"/>
      <c r="H104" s="14"/>
      <c r="I104" s="14"/>
      <c r="J104" s="14"/>
      <c r="K104" s="14"/>
      <c r="L104" s="14"/>
      <c r="M104" s="14"/>
      <c r="N104" s="14"/>
      <c r="O104" s="14"/>
      <c r="P104" s="14"/>
      <c r="Q104" s="14"/>
    </row>
    <row r="105" spans="2:17" x14ac:dyDescent="0.2">
      <c r="B105" s="19" t="s">
        <v>261</v>
      </c>
      <c r="C105" s="14"/>
      <c r="D105" s="14"/>
      <c r="E105" s="14"/>
      <c r="F105" s="14"/>
      <c r="G105" s="14"/>
      <c r="H105" s="14"/>
      <c r="I105" s="14"/>
      <c r="J105" s="14"/>
      <c r="K105" s="14"/>
      <c r="L105" s="14"/>
      <c r="M105" s="14"/>
      <c r="N105" s="14"/>
      <c r="O105" s="14"/>
      <c r="P105" s="14"/>
      <c r="Q105" s="14"/>
    </row>
    <row r="106" spans="2:17" x14ac:dyDescent="0.2">
      <c r="B106" s="17" t="s">
        <v>49</v>
      </c>
      <c r="C106" s="14"/>
      <c r="D106" s="14"/>
      <c r="E106" s="14"/>
      <c r="F106" s="14"/>
      <c r="G106" s="14"/>
      <c r="H106" s="14"/>
      <c r="I106" s="14"/>
      <c r="J106" s="14"/>
      <c r="K106" s="14"/>
      <c r="L106" s="14"/>
      <c r="M106" s="14"/>
      <c r="N106" s="14"/>
      <c r="O106" s="14"/>
      <c r="P106" s="14"/>
      <c r="Q106" s="14"/>
    </row>
    <row r="107" spans="2:17" x14ac:dyDescent="0.2">
      <c r="B107" t="s">
        <v>263</v>
      </c>
      <c r="C107" s="14">
        <v>8.23045267489712E-3</v>
      </c>
      <c r="D107" s="14">
        <v>0</v>
      </c>
      <c r="E107" s="14">
        <v>0</v>
      </c>
      <c r="F107" s="14">
        <v>2.3809523809523808E-2</v>
      </c>
      <c r="G107" s="14">
        <v>8.1967213114754103E-3</v>
      </c>
      <c r="H107" s="14"/>
      <c r="I107" s="14">
        <v>8.2644628099173556E-3</v>
      </c>
      <c r="J107" s="14">
        <v>8.1967213114754103E-3</v>
      </c>
      <c r="K107" s="14"/>
      <c r="L107" s="14">
        <v>1.7094017094017096E-2</v>
      </c>
      <c r="M107" s="14">
        <v>0</v>
      </c>
      <c r="N107" s="14"/>
      <c r="O107" s="14">
        <v>9.7087378640776691E-3</v>
      </c>
      <c r="P107" s="14">
        <v>0</v>
      </c>
      <c r="Q107" s="14">
        <v>1.5384615384615385E-2</v>
      </c>
    </row>
    <row r="108" spans="2:17" x14ac:dyDescent="0.2">
      <c r="B108" s="20">
        <v>1</v>
      </c>
      <c r="C108" s="14">
        <v>3.292181069958848E-2</v>
      </c>
      <c r="D108" s="14">
        <v>9.0909090909090912E-2</v>
      </c>
      <c r="E108" s="14">
        <v>5.7142857142857141E-2</v>
      </c>
      <c r="F108" s="14">
        <v>0</v>
      </c>
      <c r="G108" s="14">
        <v>1.6393442622950821E-2</v>
      </c>
      <c r="H108" s="14"/>
      <c r="I108" s="14">
        <v>4.9586776859504134E-2</v>
      </c>
      <c r="J108" s="14">
        <v>1.6393442622950821E-2</v>
      </c>
      <c r="K108" s="14"/>
      <c r="L108" s="14">
        <v>3.4188034188034191E-2</v>
      </c>
      <c r="M108" s="14">
        <v>3.1746031746031744E-2</v>
      </c>
      <c r="N108" s="14"/>
      <c r="O108" s="14">
        <v>1.9417475728155338E-2</v>
      </c>
      <c r="P108" s="14">
        <v>1.3513513513513514E-2</v>
      </c>
      <c r="Q108" s="14">
        <v>7.6923076923076927E-2</v>
      </c>
    </row>
    <row r="109" spans="2:17" x14ac:dyDescent="0.2">
      <c r="B109" s="20">
        <v>2</v>
      </c>
      <c r="C109" s="14">
        <v>3.7037037037037035E-2</v>
      </c>
      <c r="D109" s="14">
        <v>4.5454545454545456E-2</v>
      </c>
      <c r="E109" s="14">
        <v>8.5714285714285715E-2</v>
      </c>
      <c r="F109" s="14">
        <v>0</v>
      </c>
      <c r="G109" s="14">
        <v>3.2786885245901641E-2</v>
      </c>
      <c r="H109" s="14"/>
      <c r="I109" s="14">
        <v>4.1322314049586778E-2</v>
      </c>
      <c r="J109" s="14">
        <v>3.2786885245901641E-2</v>
      </c>
      <c r="K109" s="14"/>
      <c r="L109" s="14">
        <v>2.564102564102564E-2</v>
      </c>
      <c r="M109" s="14">
        <v>4.7619047619047616E-2</v>
      </c>
      <c r="N109" s="14"/>
      <c r="O109" s="14">
        <v>1.9417475728155338E-2</v>
      </c>
      <c r="P109" s="14">
        <v>4.0540540540540543E-2</v>
      </c>
      <c r="Q109" s="14">
        <v>6.1538461538461542E-2</v>
      </c>
    </row>
    <row r="110" spans="2:17" x14ac:dyDescent="0.2">
      <c r="B110" s="20">
        <v>3</v>
      </c>
      <c r="C110" s="14">
        <v>4.5267489711934158E-2</v>
      </c>
      <c r="D110" s="14">
        <v>2.2727272727272728E-2</v>
      </c>
      <c r="E110" s="14">
        <v>5.7142857142857141E-2</v>
      </c>
      <c r="F110" s="14">
        <v>2.3809523809523808E-2</v>
      </c>
      <c r="G110" s="14">
        <v>5.737704918032787E-2</v>
      </c>
      <c r="H110" s="14"/>
      <c r="I110" s="14">
        <v>3.3057851239669422E-2</v>
      </c>
      <c r="J110" s="14">
        <v>5.737704918032787E-2</v>
      </c>
      <c r="K110" s="14"/>
      <c r="L110" s="14">
        <v>3.4188034188034191E-2</v>
      </c>
      <c r="M110" s="14">
        <v>5.5555555555555552E-2</v>
      </c>
      <c r="N110" s="14"/>
      <c r="O110" s="14">
        <v>2.9126213592233011E-2</v>
      </c>
      <c r="P110" s="14">
        <v>6.7567567567567571E-2</v>
      </c>
      <c r="Q110" s="14">
        <v>4.6153846153846156E-2</v>
      </c>
    </row>
    <row r="111" spans="2:17" x14ac:dyDescent="0.2">
      <c r="B111" s="20">
        <v>4</v>
      </c>
      <c r="C111" s="14">
        <v>9.4650205761316872E-2</v>
      </c>
      <c r="D111" s="14">
        <v>6.8181818181818177E-2</v>
      </c>
      <c r="E111" s="14">
        <v>2.8571428571428571E-2</v>
      </c>
      <c r="F111" s="14">
        <v>0.11904761904761904</v>
      </c>
      <c r="G111" s="14">
        <v>0.11475409836065574</v>
      </c>
      <c r="H111" s="14"/>
      <c r="I111" s="14">
        <v>7.43801652892562E-2</v>
      </c>
      <c r="J111" s="14">
        <v>0.11475409836065574</v>
      </c>
      <c r="K111" s="14"/>
      <c r="L111" s="14">
        <v>9.4017094017094016E-2</v>
      </c>
      <c r="M111" s="14">
        <v>9.5238095238095233E-2</v>
      </c>
      <c r="N111" s="14"/>
      <c r="O111" s="14">
        <v>9.7087378640776698E-2</v>
      </c>
      <c r="P111" s="14">
        <v>8.1081081081081086E-2</v>
      </c>
      <c r="Q111" s="14">
        <v>9.2307692307692313E-2</v>
      </c>
    </row>
    <row r="112" spans="2:17" x14ac:dyDescent="0.2">
      <c r="B112" s="20">
        <v>5</v>
      </c>
      <c r="C112" s="14">
        <v>9.8765432098765427E-2</v>
      </c>
      <c r="D112" s="14">
        <v>0.13636363636363635</v>
      </c>
      <c r="E112" s="14">
        <v>0.11428571428571428</v>
      </c>
      <c r="F112" s="14">
        <v>0.14285714285714285</v>
      </c>
      <c r="G112" s="14">
        <v>6.5573770491803282E-2</v>
      </c>
      <c r="H112" s="14"/>
      <c r="I112" s="14">
        <v>0.13223140495867769</v>
      </c>
      <c r="J112" s="14">
        <v>6.5573770491803282E-2</v>
      </c>
      <c r="K112" s="14"/>
      <c r="L112" s="14">
        <v>0.10256410256410256</v>
      </c>
      <c r="M112" s="14">
        <v>9.5238095238095233E-2</v>
      </c>
      <c r="N112" s="14"/>
      <c r="O112" s="14">
        <v>6.7961165048543687E-2</v>
      </c>
      <c r="P112" s="14">
        <v>0.14864864864864866</v>
      </c>
      <c r="Q112" s="14">
        <v>9.2307692307692313E-2</v>
      </c>
    </row>
    <row r="113" spans="2:17" x14ac:dyDescent="0.2">
      <c r="B113" s="20">
        <v>6</v>
      </c>
      <c r="C113" s="14">
        <v>9.8765432098765427E-2</v>
      </c>
      <c r="D113" s="14">
        <v>9.0909090909090912E-2</v>
      </c>
      <c r="E113" s="14">
        <v>0.17142857142857143</v>
      </c>
      <c r="F113" s="14">
        <v>4.7619047619047616E-2</v>
      </c>
      <c r="G113" s="14">
        <v>9.8360655737704916E-2</v>
      </c>
      <c r="H113" s="14"/>
      <c r="I113" s="14">
        <v>9.9173553719008267E-2</v>
      </c>
      <c r="J113" s="14">
        <v>9.8360655737704916E-2</v>
      </c>
      <c r="K113" s="14"/>
      <c r="L113" s="14">
        <v>0.1111111111111111</v>
      </c>
      <c r="M113" s="14">
        <v>8.7301587301587297E-2</v>
      </c>
      <c r="N113" s="14"/>
      <c r="O113" s="14">
        <v>0.10679611650485436</v>
      </c>
      <c r="P113" s="14">
        <v>8.1081081081081086E-2</v>
      </c>
      <c r="Q113" s="14">
        <v>0.1076923076923077</v>
      </c>
    </row>
    <row r="114" spans="2:17" x14ac:dyDescent="0.2">
      <c r="B114" s="20">
        <v>7</v>
      </c>
      <c r="C114" s="14">
        <v>0.11934156378600823</v>
      </c>
      <c r="D114" s="14">
        <v>4.5454545454545456E-2</v>
      </c>
      <c r="E114" s="14">
        <v>0.17142857142857143</v>
      </c>
      <c r="F114" s="14">
        <v>0.19047619047619047</v>
      </c>
      <c r="G114" s="14">
        <v>0.10655737704918032</v>
      </c>
      <c r="H114" s="14"/>
      <c r="I114" s="14">
        <v>0.13223140495867769</v>
      </c>
      <c r="J114" s="14">
        <v>0.10655737704918032</v>
      </c>
      <c r="K114" s="14"/>
      <c r="L114" s="14">
        <v>9.4017094017094016E-2</v>
      </c>
      <c r="M114" s="14">
        <v>0.14285714285714285</v>
      </c>
      <c r="N114" s="14"/>
      <c r="O114" s="14">
        <v>0.10679611650485436</v>
      </c>
      <c r="P114" s="14">
        <v>0.1891891891891892</v>
      </c>
      <c r="Q114" s="14">
        <v>6.1538461538461542E-2</v>
      </c>
    </row>
    <row r="115" spans="2:17" x14ac:dyDescent="0.2">
      <c r="B115" s="20">
        <v>8</v>
      </c>
      <c r="C115" s="14">
        <v>0.20164609053497942</v>
      </c>
      <c r="D115" s="14">
        <v>4.5454545454545456E-2</v>
      </c>
      <c r="E115" s="14">
        <v>0.11428571428571428</v>
      </c>
      <c r="F115" s="14">
        <v>0.2857142857142857</v>
      </c>
      <c r="G115" s="14">
        <v>0.25409836065573771</v>
      </c>
      <c r="H115" s="14"/>
      <c r="I115" s="14">
        <v>0.1487603305785124</v>
      </c>
      <c r="J115" s="14">
        <v>0.25409836065573771</v>
      </c>
      <c r="K115" s="14"/>
      <c r="L115" s="14">
        <v>0.19658119658119658</v>
      </c>
      <c r="M115" s="14">
        <v>0.20634920634920634</v>
      </c>
      <c r="N115" s="14"/>
      <c r="O115" s="14">
        <v>0.27184466019417475</v>
      </c>
      <c r="P115" s="14">
        <v>0.16216216216216217</v>
      </c>
      <c r="Q115" s="14">
        <v>0.13846153846153847</v>
      </c>
    </row>
    <row r="116" spans="2:17" x14ac:dyDescent="0.2">
      <c r="B116" s="20">
        <v>9</v>
      </c>
      <c r="C116" s="14">
        <v>0.1111111111111111</v>
      </c>
      <c r="D116" s="14">
        <v>4.5454545454545456E-2</v>
      </c>
      <c r="E116" s="14">
        <v>8.5714285714285715E-2</v>
      </c>
      <c r="F116" s="14">
        <v>9.5238095238095233E-2</v>
      </c>
      <c r="G116" s="14">
        <v>0.14754098360655737</v>
      </c>
      <c r="H116" s="14"/>
      <c r="I116" s="14">
        <v>7.43801652892562E-2</v>
      </c>
      <c r="J116" s="14">
        <v>0.14754098360655737</v>
      </c>
      <c r="K116" s="14"/>
      <c r="L116" s="14">
        <v>0.15384615384615385</v>
      </c>
      <c r="M116" s="14">
        <v>7.1428571428571425E-2</v>
      </c>
      <c r="N116" s="14"/>
      <c r="O116" s="14">
        <v>0.12621359223300971</v>
      </c>
      <c r="P116" s="14">
        <v>6.7567567567567571E-2</v>
      </c>
      <c r="Q116" s="14">
        <v>0.13846153846153847</v>
      </c>
    </row>
    <row r="117" spans="2:17" x14ac:dyDescent="0.2">
      <c r="B117" t="s">
        <v>264</v>
      </c>
      <c r="C117" s="14">
        <v>6.1728395061728392E-2</v>
      </c>
      <c r="D117" s="14">
        <v>2.2727272727272728E-2</v>
      </c>
      <c r="E117" s="14">
        <v>5.7142857142857141E-2</v>
      </c>
      <c r="F117" s="14">
        <v>4.7619047619047616E-2</v>
      </c>
      <c r="G117" s="14">
        <v>8.1967213114754092E-2</v>
      </c>
      <c r="H117" s="14"/>
      <c r="I117" s="14">
        <v>4.1322314049586778E-2</v>
      </c>
      <c r="J117" s="14">
        <v>8.1967213114754092E-2</v>
      </c>
      <c r="K117" s="14"/>
      <c r="L117" s="14">
        <v>5.9829059829059832E-2</v>
      </c>
      <c r="M117" s="14">
        <v>6.3492063492063489E-2</v>
      </c>
      <c r="N117" s="14"/>
      <c r="O117" s="14">
        <v>8.7378640776699032E-2</v>
      </c>
      <c r="P117" s="14">
        <v>4.0540540540540543E-2</v>
      </c>
      <c r="Q117" s="14">
        <v>4.6153846153846156E-2</v>
      </c>
    </row>
    <row r="118" spans="2:17" x14ac:dyDescent="0.2">
      <c r="B118" t="s">
        <v>257</v>
      </c>
      <c r="C118" s="14">
        <v>9.0534979423868317E-2</v>
      </c>
      <c r="D118" s="14">
        <v>0.38636363636363635</v>
      </c>
      <c r="E118" s="14">
        <v>5.7142857142857141E-2</v>
      </c>
      <c r="F118" s="14">
        <v>2.3809523809523808E-2</v>
      </c>
      <c r="G118" s="14">
        <v>1.6393442622950821E-2</v>
      </c>
      <c r="H118" s="14"/>
      <c r="I118" s="14">
        <v>0.16528925619834711</v>
      </c>
      <c r="J118" s="14">
        <v>1.6393442622950821E-2</v>
      </c>
      <c r="K118" s="14"/>
      <c r="L118" s="14">
        <v>7.6923076923076927E-2</v>
      </c>
      <c r="M118" s="14">
        <v>0.10317460317460317</v>
      </c>
      <c r="N118" s="14"/>
      <c r="O118" s="14">
        <v>5.8252427184466021E-2</v>
      </c>
      <c r="P118" s="14">
        <v>0.10810810810810811</v>
      </c>
      <c r="Q118" s="14">
        <v>0.12307692307692308</v>
      </c>
    </row>
    <row r="119" spans="2:17" x14ac:dyDescent="0.2">
      <c r="B119" s="19" t="s">
        <v>275</v>
      </c>
      <c r="C119" s="24">
        <v>0.21810699588477367</v>
      </c>
      <c r="D119" s="24">
        <v>0.22727272727272727</v>
      </c>
      <c r="E119" s="24">
        <v>0.22857142857142856</v>
      </c>
      <c r="F119" s="24">
        <v>0.16666666666666666</v>
      </c>
      <c r="G119" s="24">
        <v>0.22950819672131148</v>
      </c>
      <c r="H119" s="24"/>
      <c r="I119" s="24">
        <v>0.20661157024793389</v>
      </c>
      <c r="J119" s="24">
        <v>0.22950819672131148</v>
      </c>
      <c r="K119" s="24"/>
      <c r="L119" s="24">
        <v>0.20512820512820512</v>
      </c>
      <c r="M119" s="24">
        <v>0.23015873015873015</v>
      </c>
      <c r="N119" s="24"/>
      <c r="O119" s="24">
        <v>0.17475728155339804</v>
      </c>
      <c r="P119" s="24">
        <v>0.20270270270270271</v>
      </c>
      <c r="Q119" s="24">
        <v>0.29230769230769232</v>
      </c>
    </row>
    <row r="120" spans="2:17" x14ac:dyDescent="0.2">
      <c r="B120" s="19" t="s">
        <v>273</v>
      </c>
      <c r="C120" s="24">
        <v>0.59259259259259256</v>
      </c>
      <c r="D120" s="24">
        <v>0.25</v>
      </c>
      <c r="E120" s="24">
        <v>0.6</v>
      </c>
      <c r="F120" s="24">
        <v>0.66666666666666652</v>
      </c>
      <c r="G120" s="24">
        <v>0.68852459016393441</v>
      </c>
      <c r="H120" s="24"/>
      <c r="I120" s="24">
        <v>0.49586776859504134</v>
      </c>
      <c r="J120" s="24">
        <v>0.68852459016393441</v>
      </c>
      <c r="K120" s="24"/>
      <c r="L120" s="24">
        <v>0.61538461538461542</v>
      </c>
      <c r="M120" s="24">
        <v>0.5714285714285714</v>
      </c>
      <c r="N120" s="24"/>
      <c r="O120" s="24">
        <v>0.69902912621359214</v>
      </c>
      <c r="P120" s="24">
        <v>0.54054054054054057</v>
      </c>
      <c r="Q120" s="24">
        <v>0.49230769230769234</v>
      </c>
    </row>
    <row r="121" spans="2:17" x14ac:dyDescent="0.2">
      <c r="C121" s="14"/>
      <c r="D121" s="14"/>
      <c r="E121" s="14"/>
      <c r="F121" s="14"/>
      <c r="G121" s="14"/>
      <c r="H121" s="14"/>
      <c r="I121" s="14"/>
      <c r="J121" s="14"/>
      <c r="K121" s="14"/>
      <c r="L121" s="14"/>
      <c r="M121" s="14"/>
      <c r="N121" s="14"/>
      <c r="O121" s="14"/>
      <c r="P121" s="14"/>
      <c r="Q121" s="14"/>
    </row>
    <row r="122" spans="2:17" x14ac:dyDescent="0.2">
      <c r="B122" s="19" t="s">
        <v>262</v>
      </c>
      <c r="C122" s="14"/>
      <c r="D122" s="14"/>
      <c r="E122" s="14"/>
      <c r="F122" s="14"/>
      <c r="G122" s="14"/>
      <c r="H122" s="14"/>
      <c r="I122" s="14"/>
      <c r="J122" s="14"/>
      <c r="K122" s="14"/>
      <c r="L122" s="14"/>
      <c r="M122" s="14"/>
      <c r="N122" s="14"/>
      <c r="O122" s="14"/>
      <c r="P122" s="14"/>
      <c r="Q122" s="14"/>
    </row>
    <row r="123" spans="2:17" x14ac:dyDescent="0.2">
      <c r="B123" s="17" t="s">
        <v>49</v>
      </c>
      <c r="C123" s="14"/>
      <c r="D123" s="14"/>
      <c r="E123" s="14"/>
      <c r="F123" s="14"/>
      <c r="G123" s="14"/>
      <c r="H123" s="14"/>
      <c r="I123" s="14"/>
      <c r="J123" s="14"/>
      <c r="K123" s="14"/>
      <c r="L123" s="14"/>
      <c r="M123" s="14"/>
      <c r="N123" s="14"/>
      <c r="O123" s="14"/>
      <c r="P123" s="14"/>
      <c r="Q123" s="14"/>
    </row>
    <row r="124" spans="2:17" x14ac:dyDescent="0.2">
      <c r="B124" t="s">
        <v>263</v>
      </c>
      <c r="C124" s="14">
        <v>2.4691358024691357E-2</v>
      </c>
      <c r="D124" s="14">
        <v>4.5454545454545456E-2</v>
      </c>
      <c r="E124" s="14">
        <v>0</v>
      </c>
      <c r="F124" s="14">
        <v>2.4390243902439025E-2</v>
      </c>
      <c r="G124" s="14">
        <v>2.4390243902439025E-2</v>
      </c>
      <c r="H124" s="14"/>
      <c r="I124" s="14">
        <v>2.5000000000000001E-2</v>
      </c>
      <c r="J124" s="14">
        <v>2.4390243902439025E-2</v>
      </c>
      <c r="K124" s="14"/>
      <c r="L124" s="14">
        <v>2.5862068965517241E-2</v>
      </c>
      <c r="M124" s="14">
        <v>2.3622047244094488E-2</v>
      </c>
      <c r="N124" s="14"/>
      <c r="O124" s="14">
        <v>2.8846153846153848E-2</v>
      </c>
      <c r="P124" s="14">
        <v>1.3698630136986301E-2</v>
      </c>
      <c r="Q124" s="14">
        <v>1.5384615384615385E-2</v>
      </c>
    </row>
    <row r="125" spans="2:17" x14ac:dyDescent="0.2">
      <c r="B125" s="20">
        <v>1</v>
      </c>
      <c r="C125" s="14">
        <v>3.7037037037037035E-2</v>
      </c>
      <c r="D125" s="14">
        <v>0.11363636363636363</v>
      </c>
      <c r="E125" s="14">
        <v>5.7142857142857141E-2</v>
      </c>
      <c r="F125" s="14">
        <v>2.4390243902439025E-2</v>
      </c>
      <c r="G125" s="14">
        <v>8.130081300813009E-3</v>
      </c>
      <c r="H125" s="14"/>
      <c r="I125" s="14">
        <v>6.6666666666666666E-2</v>
      </c>
      <c r="J125" s="14">
        <v>8.130081300813009E-3</v>
      </c>
      <c r="K125" s="14"/>
      <c r="L125" s="14">
        <v>5.1724137931034482E-2</v>
      </c>
      <c r="M125" s="14">
        <v>2.3622047244094488E-2</v>
      </c>
      <c r="N125" s="14"/>
      <c r="O125" s="14">
        <v>1.9230769230769232E-2</v>
      </c>
      <c r="P125" s="14">
        <v>4.1095890410958902E-2</v>
      </c>
      <c r="Q125" s="14">
        <v>6.1538461538461542E-2</v>
      </c>
    </row>
    <row r="126" spans="2:17" x14ac:dyDescent="0.2">
      <c r="B126" s="20">
        <v>2</v>
      </c>
      <c r="C126" s="14">
        <v>4.5267489711934158E-2</v>
      </c>
      <c r="D126" s="14">
        <v>6.8181818181818177E-2</v>
      </c>
      <c r="E126" s="14">
        <v>5.7142857142857141E-2</v>
      </c>
      <c r="F126" s="14">
        <v>2.4390243902439025E-2</v>
      </c>
      <c r="G126" s="14">
        <v>4.065040650406504E-2</v>
      </c>
      <c r="H126" s="14"/>
      <c r="I126" s="14">
        <v>0.05</v>
      </c>
      <c r="J126" s="14">
        <v>4.065040650406504E-2</v>
      </c>
      <c r="K126" s="14"/>
      <c r="L126" s="14">
        <v>4.3103448275862072E-2</v>
      </c>
      <c r="M126" s="14">
        <v>4.7244094488188976E-2</v>
      </c>
      <c r="N126" s="14"/>
      <c r="O126" s="14">
        <v>4.807692307692308E-2</v>
      </c>
      <c r="P126" s="14">
        <v>4.1095890410958902E-2</v>
      </c>
      <c r="Q126" s="14">
        <v>4.6153846153846156E-2</v>
      </c>
    </row>
    <row r="127" spans="2:17" x14ac:dyDescent="0.2">
      <c r="B127" s="20">
        <v>3</v>
      </c>
      <c r="C127" s="14">
        <v>9.0534979423868317E-2</v>
      </c>
      <c r="D127" s="14">
        <v>6.8181818181818177E-2</v>
      </c>
      <c r="E127" s="14">
        <v>0.11428571428571428</v>
      </c>
      <c r="F127" s="14">
        <v>0.17073170731707318</v>
      </c>
      <c r="G127" s="14">
        <v>6.5040650406504072E-2</v>
      </c>
      <c r="H127" s="14"/>
      <c r="I127" s="14">
        <v>0.11666666666666667</v>
      </c>
      <c r="J127" s="14">
        <v>6.5040650406504072E-2</v>
      </c>
      <c r="K127" s="14"/>
      <c r="L127" s="14">
        <v>0.1206896551724138</v>
      </c>
      <c r="M127" s="14">
        <v>6.2992125984251968E-2</v>
      </c>
      <c r="N127" s="14"/>
      <c r="O127" s="14">
        <v>7.6923076923076927E-2</v>
      </c>
      <c r="P127" s="14">
        <v>0.15068493150684931</v>
      </c>
      <c r="Q127" s="14">
        <v>4.6153846153846156E-2</v>
      </c>
    </row>
    <row r="128" spans="2:17" x14ac:dyDescent="0.2">
      <c r="B128" s="20">
        <v>4</v>
      </c>
      <c r="C128" s="14">
        <v>9.4650205761316872E-2</v>
      </c>
      <c r="D128" s="14">
        <v>4.5454545454545456E-2</v>
      </c>
      <c r="E128" s="14">
        <v>0.17142857142857143</v>
      </c>
      <c r="F128" s="14">
        <v>9.7560975609756101E-2</v>
      </c>
      <c r="G128" s="14">
        <v>8.943089430894309E-2</v>
      </c>
      <c r="H128" s="14"/>
      <c r="I128" s="14">
        <v>0.1</v>
      </c>
      <c r="J128" s="14">
        <v>8.943089430894309E-2</v>
      </c>
      <c r="K128" s="14"/>
      <c r="L128" s="14">
        <v>8.6206896551724144E-2</v>
      </c>
      <c r="M128" s="14">
        <v>0.10236220472440945</v>
      </c>
      <c r="N128" s="14"/>
      <c r="O128" s="14">
        <v>6.7307692307692304E-2</v>
      </c>
      <c r="P128" s="14">
        <v>8.2191780821917804E-2</v>
      </c>
      <c r="Q128" s="14">
        <v>0.15384615384615385</v>
      </c>
    </row>
    <row r="129" spans="2:17" x14ac:dyDescent="0.2">
      <c r="B129" s="20">
        <v>5</v>
      </c>
      <c r="C129" s="14">
        <v>0.102880658436214</v>
      </c>
      <c r="D129" s="14">
        <v>6.8181818181818177E-2</v>
      </c>
      <c r="E129" s="14">
        <v>0.11428571428571428</v>
      </c>
      <c r="F129" s="14">
        <v>0.12195121951219512</v>
      </c>
      <c r="G129" s="14">
        <v>0.10569105691056911</v>
      </c>
      <c r="H129" s="14"/>
      <c r="I129" s="14">
        <v>0.1</v>
      </c>
      <c r="J129" s="14">
        <v>0.10569105691056911</v>
      </c>
      <c r="K129" s="14"/>
      <c r="L129" s="14">
        <v>0.11206896551724138</v>
      </c>
      <c r="M129" s="14">
        <v>9.4488188976377951E-2</v>
      </c>
      <c r="N129" s="14"/>
      <c r="O129" s="14">
        <v>0.125</v>
      </c>
      <c r="P129" s="14">
        <v>9.5890410958904104E-2</v>
      </c>
      <c r="Q129" s="14">
        <v>7.6923076923076927E-2</v>
      </c>
    </row>
    <row r="130" spans="2:17" x14ac:dyDescent="0.2">
      <c r="B130" s="20">
        <v>6</v>
      </c>
      <c r="C130" s="14">
        <v>9.4650205761316872E-2</v>
      </c>
      <c r="D130" s="14">
        <v>9.0909090909090912E-2</v>
      </c>
      <c r="E130" s="14">
        <v>8.5714285714285715E-2</v>
      </c>
      <c r="F130" s="14">
        <v>0.14634146341463414</v>
      </c>
      <c r="G130" s="14">
        <v>8.1300813008130079E-2</v>
      </c>
      <c r="H130" s="14"/>
      <c r="I130" s="14">
        <v>0.10833333333333334</v>
      </c>
      <c r="J130" s="14">
        <v>8.1300813008130079E-2</v>
      </c>
      <c r="K130" s="14"/>
      <c r="L130" s="14">
        <v>9.4827586206896547E-2</v>
      </c>
      <c r="M130" s="14">
        <v>9.4488188976377951E-2</v>
      </c>
      <c r="N130" s="14"/>
      <c r="O130" s="14">
        <v>0.125</v>
      </c>
      <c r="P130" s="14">
        <v>9.5890410958904104E-2</v>
      </c>
      <c r="Q130" s="14">
        <v>4.6153846153846156E-2</v>
      </c>
    </row>
    <row r="131" spans="2:17" x14ac:dyDescent="0.2">
      <c r="B131" s="20">
        <v>7</v>
      </c>
      <c r="C131" s="14">
        <v>9.4650205761316872E-2</v>
      </c>
      <c r="D131" s="14">
        <v>2.2727272727272728E-2</v>
      </c>
      <c r="E131" s="14">
        <v>8.5714285714285715E-2</v>
      </c>
      <c r="F131" s="14">
        <v>9.7560975609756101E-2</v>
      </c>
      <c r="G131" s="14">
        <v>0.12195121951219512</v>
      </c>
      <c r="H131" s="14"/>
      <c r="I131" s="14">
        <v>6.6666666666666666E-2</v>
      </c>
      <c r="J131" s="14">
        <v>0.12195121951219512</v>
      </c>
      <c r="K131" s="14"/>
      <c r="L131" s="14">
        <v>6.8965517241379309E-2</v>
      </c>
      <c r="M131" s="14">
        <v>0.11811023622047244</v>
      </c>
      <c r="N131" s="14"/>
      <c r="O131" s="14">
        <v>0.10576923076923077</v>
      </c>
      <c r="P131" s="14">
        <v>8.2191780821917804E-2</v>
      </c>
      <c r="Q131" s="14">
        <v>9.2307692307692313E-2</v>
      </c>
    </row>
    <row r="132" spans="2:17" x14ac:dyDescent="0.2">
      <c r="B132" s="20">
        <v>8</v>
      </c>
      <c r="C132" s="14">
        <v>0.1440329218106996</v>
      </c>
      <c r="D132" s="14">
        <v>4.5454545454545456E-2</v>
      </c>
      <c r="E132" s="14">
        <v>0.17142857142857143</v>
      </c>
      <c r="F132" s="14">
        <v>9.7560975609756101E-2</v>
      </c>
      <c r="G132" s="14">
        <v>0.18699186991869918</v>
      </c>
      <c r="H132" s="14"/>
      <c r="I132" s="14">
        <v>0.1</v>
      </c>
      <c r="J132" s="14">
        <v>0.18699186991869918</v>
      </c>
      <c r="K132" s="14"/>
      <c r="L132" s="14">
        <v>0.15517241379310345</v>
      </c>
      <c r="M132" s="14">
        <v>0.13385826771653545</v>
      </c>
      <c r="N132" s="14"/>
      <c r="O132" s="14">
        <v>0.17307692307692307</v>
      </c>
      <c r="P132" s="14">
        <v>0.15068493150684931</v>
      </c>
      <c r="Q132" s="14">
        <v>9.2307692307692313E-2</v>
      </c>
    </row>
    <row r="133" spans="2:17" x14ac:dyDescent="0.2">
      <c r="B133" s="20">
        <v>9</v>
      </c>
      <c r="C133" s="14">
        <v>9.0534979423868317E-2</v>
      </c>
      <c r="D133" s="14">
        <v>2.2727272727272728E-2</v>
      </c>
      <c r="E133" s="14">
        <v>0</v>
      </c>
      <c r="F133" s="14">
        <v>4.878048780487805E-2</v>
      </c>
      <c r="G133" s="14">
        <v>0.15447154471544716</v>
      </c>
      <c r="H133" s="14"/>
      <c r="I133" s="14">
        <v>2.5000000000000001E-2</v>
      </c>
      <c r="J133" s="14">
        <v>0.15447154471544716</v>
      </c>
      <c r="K133" s="14"/>
      <c r="L133" s="14">
        <v>8.6206896551724144E-2</v>
      </c>
      <c r="M133" s="14">
        <v>9.4488188976377951E-2</v>
      </c>
      <c r="N133" s="14"/>
      <c r="O133" s="14">
        <v>7.6923076923076927E-2</v>
      </c>
      <c r="P133" s="14">
        <v>6.8493150684931503E-2</v>
      </c>
      <c r="Q133" s="14">
        <v>0.13846153846153847</v>
      </c>
    </row>
    <row r="134" spans="2:17" x14ac:dyDescent="0.2">
      <c r="B134" t="s">
        <v>264</v>
      </c>
      <c r="C134" s="14">
        <v>5.7613168724279837E-2</v>
      </c>
      <c r="D134" s="14">
        <v>0</v>
      </c>
      <c r="E134" s="14">
        <v>5.7142857142857141E-2</v>
      </c>
      <c r="F134" s="14">
        <v>4.878048780487805E-2</v>
      </c>
      <c r="G134" s="14">
        <v>8.1300813008130079E-2</v>
      </c>
      <c r="H134" s="14"/>
      <c r="I134" s="14">
        <v>3.3333333333333333E-2</v>
      </c>
      <c r="J134" s="14">
        <v>8.1300813008130079E-2</v>
      </c>
      <c r="K134" s="14"/>
      <c r="L134" s="14">
        <v>4.3103448275862072E-2</v>
      </c>
      <c r="M134" s="14">
        <v>7.0866141732283464E-2</v>
      </c>
      <c r="N134" s="14"/>
      <c r="O134" s="14">
        <v>8.6538461538461536E-2</v>
      </c>
      <c r="P134" s="14">
        <v>4.1095890410958902E-2</v>
      </c>
      <c r="Q134" s="14">
        <v>3.0769230769230771E-2</v>
      </c>
    </row>
    <row r="135" spans="2:17" x14ac:dyDescent="0.2">
      <c r="B135" t="s">
        <v>257</v>
      </c>
      <c r="C135" s="14">
        <v>0.12345679012345678</v>
      </c>
      <c r="D135" s="14">
        <v>0.40909090909090912</v>
      </c>
      <c r="E135" s="14">
        <v>8.5714285714285715E-2</v>
      </c>
      <c r="F135" s="14">
        <v>9.7560975609756101E-2</v>
      </c>
      <c r="G135" s="14">
        <v>4.065040650406504E-2</v>
      </c>
      <c r="H135" s="14"/>
      <c r="I135" s="14">
        <v>0.20833333333333334</v>
      </c>
      <c r="J135" s="14">
        <v>4.065040650406504E-2</v>
      </c>
      <c r="K135" s="14"/>
      <c r="L135" s="14">
        <v>0.11206896551724138</v>
      </c>
      <c r="M135" s="14">
        <v>0.13385826771653545</v>
      </c>
      <c r="N135" s="14"/>
      <c r="O135" s="14">
        <v>6.7307692307692304E-2</v>
      </c>
      <c r="P135" s="14">
        <v>0.13698630136986301</v>
      </c>
      <c r="Q135" s="14">
        <v>0.2</v>
      </c>
    </row>
    <row r="136" spans="2:17" x14ac:dyDescent="0.2">
      <c r="B136" s="19" t="s">
        <v>275</v>
      </c>
      <c r="C136" s="24">
        <v>0.29218106995884774</v>
      </c>
      <c r="D136" s="24">
        <v>0.34090909090909088</v>
      </c>
      <c r="E136" s="24">
        <v>0.4</v>
      </c>
      <c r="F136" s="24">
        <v>0.34146341463414637</v>
      </c>
      <c r="G136" s="24">
        <v>0.22764227642276424</v>
      </c>
      <c r="H136" s="24"/>
      <c r="I136" s="24">
        <v>0.35833333333333328</v>
      </c>
      <c r="J136" s="24">
        <v>0.22764227642276424</v>
      </c>
      <c r="K136" s="24"/>
      <c r="L136" s="24">
        <v>0.32758620689655171</v>
      </c>
      <c r="M136" s="24">
        <v>0.25984251968503935</v>
      </c>
      <c r="N136" s="24"/>
      <c r="O136" s="24">
        <v>0.24038461538461536</v>
      </c>
      <c r="P136" s="24">
        <v>0.32876712328767121</v>
      </c>
      <c r="Q136" s="24">
        <v>0.32307692307692309</v>
      </c>
    </row>
    <row r="137" spans="2:17" x14ac:dyDescent="0.2">
      <c r="B137" s="19" t="s">
        <v>273</v>
      </c>
      <c r="C137" s="24">
        <v>0.48148148148148157</v>
      </c>
      <c r="D137" s="24">
        <v>0.18181818181818185</v>
      </c>
      <c r="E137" s="24">
        <v>0.4</v>
      </c>
      <c r="F137" s="24">
        <v>0.43902439024390238</v>
      </c>
      <c r="G137" s="24">
        <v>0.62601626016260159</v>
      </c>
      <c r="H137" s="24"/>
      <c r="I137" s="24">
        <v>0.33333333333333337</v>
      </c>
      <c r="J137" s="24">
        <v>0.62601626016260159</v>
      </c>
      <c r="K137" s="24"/>
      <c r="L137" s="24">
        <v>0.44827586206896552</v>
      </c>
      <c r="M137" s="24">
        <v>0.51181102362204733</v>
      </c>
      <c r="N137" s="24"/>
      <c r="O137" s="24">
        <v>0.56730769230769229</v>
      </c>
      <c r="P137" s="24">
        <v>0.43835616438356162</v>
      </c>
      <c r="Q137" s="24">
        <v>0.4</v>
      </c>
    </row>
    <row r="138" spans="2:17" x14ac:dyDescent="0.2">
      <c r="C138" s="14"/>
      <c r="D138" s="14"/>
      <c r="E138" s="14"/>
      <c r="F138" s="14"/>
      <c r="G138" s="14"/>
      <c r="H138" s="14"/>
      <c r="I138" s="14"/>
      <c r="J138" s="14"/>
      <c r="K138" s="14"/>
      <c r="L138" s="14"/>
      <c r="M138" s="14"/>
      <c r="N138" s="14"/>
      <c r="O138" s="14"/>
      <c r="P138" s="14"/>
      <c r="Q138" s="14"/>
    </row>
    <row r="139" spans="2:17" x14ac:dyDescent="0.2">
      <c r="B139" s="19" t="s">
        <v>265</v>
      </c>
      <c r="C139" s="14"/>
      <c r="D139" s="14"/>
      <c r="E139" s="14"/>
      <c r="F139" s="14"/>
      <c r="G139" s="14"/>
      <c r="H139" s="14"/>
      <c r="I139" s="14"/>
      <c r="J139" s="14"/>
      <c r="K139" s="14"/>
      <c r="L139" s="14"/>
      <c r="M139" s="14"/>
      <c r="N139" s="14"/>
      <c r="O139" s="14"/>
      <c r="P139" s="14"/>
      <c r="Q139" s="14"/>
    </row>
    <row r="140" spans="2:17" x14ac:dyDescent="0.2">
      <c r="B140" s="17" t="s">
        <v>49</v>
      </c>
      <c r="C140" s="14"/>
      <c r="D140" s="14"/>
      <c r="E140" s="14"/>
      <c r="F140" s="14"/>
      <c r="G140" s="14"/>
      <c r="H140" s="14"/>
      <c r="I140" s="14"/>
      <c r="J140" s="14"/>
      <c r="K140" s="14"/>
      <c r="L140" s="14"/>
      <c r="M140" s="14"/>
      <c r="N140" s="14"/>
      <c r="O140" s="14"/>
      <c r="P140" s="14"/>
      <c r="Q140" s="14"/>
    </row>
    <row r="141" spans="2:17" x14ac:dyDescent="0.2">
      <c r="B141" t="s">
        <v>263</v>
      </c>
      <c r="C141" s="14">
        <v>4.11522633744856E-3</v>
      </c>
      <c r="D141" s="14">
        <v>0</v>
      </c>
      <c r="E141" s="14">
        <v>0</v>
      </c>
      <c r="F141" s="14">
        <v>0</v>
      </c>
      <c r="G141" s="14">
        <v>8.1967213114754103E-3</v>
      </c>
      <c r="H141" s="14"/>
      <c r="I141" s="14">
        <v>0</v>
      </c>
      <c r="J141" s="14">
        <v>8.1967213114754103E-3</v>
      </c>
      <c r="K141" s="14"/>
      <c r="L141" s="14">
        <v>8.4745762711864406E-3</v>
      </c>
      <c r="M141" s="14">
        <v>0</v>
      </c>
      <c r="N141" s="14"/>
      <c r="O141" s="14">
        <v>9.6153846153846159E-3</v>
      </c>
      <c r="P141" s="14">
        <v>0</v>
      </c>
      <c r="Q141" s="14">
        <v>0</v>
      </c>
    </row>
    <row r="142" spans="2:17" x14ac:dyDescent="0.2">
      <c r="B142" s="20">
        <v>1</v>
      </c>
      <c r="C142" s="14">
        <v>4.11522633744856E-3</v>
      </c>
      <c r="D142" s="14">
        <v>0</v>
      </c>
      <c r="E142" s="14">
        <v>0</v>
      </c>
      <c r="F142" s="14">
        <v>2.3255813953488372E-2</v>
      </c>
      <c r="G142" s="14">
        <v>0</v>
      </c>
      <c r="H142" s="14"/>
      <c r="I142" s="14">
        <v>8.2644628099173556E-3</v>
      </c>
      <c r="J142" s="14">
        <v>0</v>
      </c>
      <c r="K142" s="14"/>
      <c r="L142" s="14">
        <v>8.4745762711864406E-3</v>
      </c>
      <c r="M142" s="14">
        <v>0</v>
      </c>
      <c r="N142" s="14"/>
      <c r="O142" s="14">
        <v>0</v>
      </c>
      <c r="P142" s="14">
        <v>0</v>
      </c>
      <c r="Q142" s="14">
        <v>1.5625E-2</v>
      </c>
    </row>
    <row r="143" spans="2:17" x14ac:dyDescent="0.2">
      <c r="B143" s="20">
        <v>2</v>
      </c>
      <c r="C143" s="14">
        <v>4.11522633744856E-3</v>
      </c>
      <c r="D143" s="14">
        <v>2.3255813953488372E-2</v>
      </c>
      <c r="E143" s="14">
        <v>0</v>
      </c>
      <c r="F143" s="14">
        <v>0</v>
      </c>
      <c r="G143" s="14">
        <v>0</v>
      </c>
      <c r="H143" s="14"/>
      <c r="I143" s="14">
        <v>8.2644628099173556E-3</v>
      </c>
      <c r="J143" s="14">
        <v>0</v>
      </c>
      <c r="K143" s="14"/>
      <c r="L143" s="14">
        <v>8.4745762711864406E-3</v>
      </c>
      <c r="M143" s="14">
        <v>0</v>
      </c>
      <c r="N143" s="14"/>
      <c r="O143" s="14">
        <v>0</v>
      </c>
      <c r="P143" s="14">
        <v>0</v>
      </c>
      <c r="Q143" s="14">
        <v>1.5625E-2</v>
      </c>
    </row>
    <row r="144" spans="2:17" x14ac:dyDescent="0.2">
      <c r="B144" s="20">
        <v>3</v>
      </c>
      <c r="C144" s="14">
        <v>4.1152263374485597E-2</v>
      </c>
      <c r="D144" s="14">
        <v>9.3023255813953487E-2</v>
      </c>
      <c r="E144" s="14">
        <v>2.8571428571428571E-2</v>
      </c>
      <c r="F144" s="14">
        <v>4.6511627906976744E-2</v>
      </c>
      <c r="G144" s="14">
        <v>2.4590163934426229E-2</v>
      </c>
      <c r="H144" s="14"/>
      <c r="I144" s="14">
        <v>5.7851239669421489E-2</v>
      </c>
      <c r="J144" s="14">
        <v>2.4590163934426229E-2</v>
      </c>
      <c r="K144" s="14"/>
      <c r="L144" s="14">
        <v>4.2372881355932202E-2</v>
      </c>
      <c r="M144" s="14">
        <v>0.04</v>
      </c>
      <c r="N144" s="14"/>
      <c r="O144" s="14">
        <v>2.8846153846153848E-2</v>
      </c>
      <c r="P144" s="14">
        <v>9.45945945945946E-2</v>
      </c>
      <c r="Q144" s="14">
        <v>0</v>
      </c>
    </row>
    <row r="145" spans="2:17" x14ac:dyDescent="0.2">
      <c r="B145" s="20">
        <v>4</v>
      </c>
      <c r="C145" s="14">
        <v>4.9382716049382713E-2</v>
      </c>
      <c r="D145" s="14">
        <v>4.6511627906976744E-2</v>
      </c>
      <c r="E145" s="14">
        <v>8.5714285714285715E-2</v>
      </c>
      <c r="F145" s="14">
        <v>2.3255813953488372E-2</v>
      </c>
      <c r="G145" s="14">
        <v>4.9180327868852458E-2</v>
      </c>
      <c r="H145" s="14"/>
      <c r="I145" s="14">
        <v>4.9586776859504134E-2</v>
      </c>
      <c r="J145" s="14">
        <v>4.9180327868852458E-2</v>
      </c>
      <c r="K145" s="14"/>
      <c r="L145" s="14">
        <v>5.0847457627118647E-2</v>
      </c>
      <c r="M145" s="14">
        <v>4.8000000000000001E-2</v>
      </c>
      <c r="N145" s="14"/>
      <c r="O145" s="14">
        <v>5.7692307692307696E-2</v>
      </c>
      <c r="P145" s="14">
        <v>5.4054054054054057E-2</v>
      </c>
      <c r="Q145" s="14">
        <v>3.125E-2</v>
      </c>
    </row>
    <row r="146" spans="2:17" x14ac:dyDescent="0.2">
      <c r="B146" s="20">
        <v>5</v>
      </c>
      <c r="C146" s="14">
        <v>0.13991769547325103</v>
      </c>
      <c r="D146" s="14">
        <v>0.27906976744186046</v>
      </c>
      <c r="E146" s="14">
        <v>0.14285714285714285</v>
      </c>
      <c r="F146" s="14">
        <v>0.13953488372093023</v>
      </c>
      <c r="G146" s="14">
        <v>9.0163934426229511E-2</v>
      </c>
      <c r="H146" s="14"/>
      <c r="I146" s="14">
        <v>0.19008264462809918</v>
      </c>
      <c r="J146" s="14">
        <v>9.0163934426229511E-2</v>
      </c>
      <c r="K146" s="14"/>
      <c r="L146" s="14">
        <v>0.16101694915254236</v>
      </c>
      <c r="M146" s="14">
        <v>0.12</v>
      </c>
      <c r="N146" s="14"/>
      <c r="O146" s="14">
        <v>0.125</v>
      </c>
      <c r="P146" s="14">
        <v>9.45945945945946E-2</v>
      </c>
      <c r="Q146" s="14">
        <v>0.21875</v>
      </c>
    </row>
    <row r="147" spans="2:17" x14ac:dyDescent="0.2">
      <c r="B147" s="20">
        <v>6</v>
      </c>
      <c r="C147" s="14">
        <v>0.11934156378600823</v>
      </c>
      <c r="D147" s="14">
        <v>9.3023255813953487E-2</v>
      </c>
      <c r="E147" s="14">
        <v>8.5714285714285715E-2</v>
      </c>
      <c r="F147" s="14">
        <v>0.16279069767441862</v>
      </c>
      <c r="G147" s="14">
        <v>0.12295081967213115</v>
      </c>
      <c r="H147" s="14"/>
      <c r="I147" s="14">
        <v>0.11570247933884298</v>
      </c>
      <c r="J147" s="14">
        <v>0.12295081967213115</v>
      </c>
      <c r="K147" s="14"/>
      <c r="L147" s="14">
        <v>0.1271186440677966</v>
      </c>
      <c r="M147" s="14">
        <v>0.112</v>
      </c>
      <c r="N147" s="14"/>
      <c r="O147" s="14">
        <v>9.6153846153846159E-2</v>
      </c>
      <c r="P147" s="14">
        <v>0.17567567567567569</v>
      </c>
      <c r="Q147" s="14">
        <v>7.8125E-2</v>
      </c>
    </row>
    <row r="148" spans="2:17" x14ac:dyDescent="0.2">
      <c r="B148" s="20">
        <v>7</v>
      </c>
      <c r="C148" s="14">
        <v>0.18106995884773663</v>
      </c>
      <c r="D148" s="14">
        <v>4.6511627906976744E-2</v>
      </c>
      <c r="E148" s="14">
        <v>0.22857142857142856</v>
      </c>
      <c r="F148" s="14">
        <v>0.2558139534883721</v>
      </c>
      <c r="G148" s="14">
        <v>0.18852459016393441</v>
      </c>
      <c r="H148" s="14"/>
      <c r="I148" s="14">
        <v>0.17355371900826447</v>
      </c>
      <c r="J148" s="14">
        <v>0.18852459016393441</v>
      </c>
      <c r="K148" s="14"/>
      <c r="L148" s="14">
        <v>0.13559322033898305</v>
      </c>
      <c r="M148" s="14">
        <v>0.224</v>
      </c>
      <c r="N148" s="14"/>
      <c r="O148" s="14">
        <v>0.24038461538461539</v>
      </c>
      <c r="P148" s="14">
        <v>0.14864864864864866</v>
      </c>
      <c r="Q148" s="14">
        <v>0.125</v>
      </c>
    </row>
    <row r="149" spans="2:17" x14ac:dyDescent="0.2">
      <c r="B149" s="20">
        <v>8</v>
      </c>
      <c r="C149" s="14">
        <v>0.20164609053497942</v>
      </c>
      <c r="D149" s="14">
        <v>9.3023255813953487E-2</v>
      </c>
      <c r="E149" s="14">
        <v>0.22857142857142856</v>
      </c>
      <c r="F149" s="14">
        <v>0.18604651162790697</v>
      </c>
      <c r="G149" s="14">
        <v>0.23770491803278687</v>
      </c>
      <c r="H149" s="14"/>
      <c r="I149" s="14">
        <v>0.16528925619834711</v>
      </c>
      <c r="J149" s="14">
        <v>0.23770491803278687</v>
      </c>
      <c r="K149" s="14"/>
      <c r="L149" s="14">
        <v>0.17796610169491525</v>
      </c>
      <c r="M149" s="14">
        <v>0.224</v>
      </c>
      <c r="N149" s="14"/>
      <c r="O149" s="14">
        <v>0.20192307692307693</v>
      </c>
      <c r="P149" s="14">
        <v>0.1891891891891892</v>
      </c>
      <c r="Q149" s="14">
        <v>0.21875</v>
      </c>
    </row>
    <row r="150" spans="2:17" x14ac:dyDescent="0.2">
      <c r="B150" s="20">
        <v>9</v>
      </c>
      <c r="C150" s="14">
        <v>0.13168724279835392</v>
      </c>
      <c r="D150" s="14">
        <v>0.13953488372093023</v>
      </c>
      <c r="E150" s="14">
        <v>0.11428571428571428</v>
      </c>
      <c r="F150" s="14">
        <v>0.11627906976744186</v>
      </c>
      <c r="G150" s="14">
        <v>0.13934426229508196</v>
      </c>
      <c r="H150" s="14"/>
      <c r="I150" s="14">
        <v>0.12396694214876033</v>
      </c>
      <c r="J150" s="14">
        <v>0.13934426229508196</v>
      </c>
      <c r="K150" s="14"/>
      <c r="L150" s="14">
        <v>0.16949152542372881</v>
      </c>
      <c r="M150" s="14">
        <v>9.6000000000000002E-2</v>
      </c>
      <c r="N150" s="14"/>
      <c r="O150" s="14">
        <v>0.125</v>
      </c>
      <c r="P150" s="14">
        <v>0.12162162162162163</v>
      </c>
      <c r="Q150" s="14">
        <v>0.15625</v>
      </c>
    </row>
    <row r="151" spans="2:17" x14ac:dyDescent="0.2">
      <c r="B151" t="s">
        <v>264</v>
      </c>
      <c r="C151" s="14">
        <v>8.2304526748971193E-2</v>
      </c>
      <c r="D151" s="14">
        <v>6.9767441860465115E-2</v>
      </c>
      <c r="E151" s="14">
        <v>0</v>
      </c>
      <c r="F151" s="14">
        <v>2.3255813953488372E-2</v>
      </c>
      <c r="G151" s="14">
        <v>0.13114754098360656</v>
      </c>
      <c r="H151" s="14"/>
      <c r="I151" s="14">
        <v>3.3057851239669422E-2</v>
      </c>
      <c r="J151" s="14">
        <v>0.13114754098360656</v>
      </c>
      <c r="K151" s="14"/>
      <c r="L151" s="14">
        <v>6.7796610169491525E-2</v>
      </c>
      <c r="M151" s="14">
        <v>9.6000000000000002E-2</v>
      </c>
      <c r="N151" s="14"/>
      <c r="O151" s="14">
        <v>8.6538461538461536E-2</v>
      </c>
      <c r="P151" s="14">
        <v>8.1081081081081086E-2</v>
      </c>
      <c r="Q151" s="14">
        <v>7.8125E-2</v>
      </c>
    </row>
    <row r="152" spans="2:17" x14ac:dyDescent="0.2">
      <c r="B152" t="s">
        <v>257</v>
      </c>
      <c r="C152" s="14">
        <v>4.1152263374485597E-2</v>
      </c>
      <c r="D152" s="14">
        <v>0.11627906976744186</v>
      </c>
      <c r="E152" s="14">
        <v>8.5714285714285715E-2</v>
      </c>
      <c r="F152" s="14">
        <v>2.3255813953488372E-2</v>
      </c>
      <c r="G152" s="14">
        <v>8.1967213114754103E-3</v>
      </c>
      <c r="H152" s="14"/>
      <c r="I152" s="14">
        <v>7.43801652892562E-2</v>
      </c>
      <c r="J152" s="14">
        <v>8.1967213114754103E-3</v>
      </c>
      <c r="K152" s="14"/>
      <c r="L152" s="14">
        <v>4.2372881355932202E-2</v>
      </c>
      <c r="M152" s="14">
        <v>0.04</v>
      </c>
      <c r="N152" s="14"/>
      <c r="O152" s="14">
        <v>2.8846153846153848E-2</v>
      </c>
      <c r="P152" s="14">
        <v>4.0540540540540543E-2</v>
      </c>
      <c r="Q152" s="14">
        <v>6.25E-2</v>
      </c>
    </row>
    <row r="153" spans="2:17" x14ac:dyDescent="0.2">
      <c r="B153" s="19" t="s">
        <v>275</v>
      </c>
      <c r="C153" s="24">
        <v>0.102880658436214</v>
      </c>
      <c r="D153" s="24">
        <v>0.16279069767441862</v>
      </c>
      <c r="E153" s="24">
        <v>0.11428571428571428</v>
      </c>
      <c r="F153" s="24">
        <v>9.3023255813953487E-2</v>
      </c>
      <c r="G153" s="24">
        <v>8.1967213114754106E-2</v>
      </c>
      <c r="H153" s="24"/>
      <c r="I153" s="24">
        <v>0.12396694214876033</v>
      </c>
      <c r="J153" s="24">
        <v>8.1967213114754106E-2</v>
      </c>
      <c r="K153" s="24"/>
      <c r="L153" s="24">
        <v>0.11864406779661017</v>
      </c>
      <c r="M153" s="24">
        <v>8.7999999999999995E-2</v>
      </c>
      <c r="N153" s="24"/>
      <c r="O153" s="24">
        <v>9.6153846153846159E-2</v>
      </c>
      <c r="P153" s="24">
        <v>0.14864864864864866</v>
      </c>
      <c r="Q153" s="24">
        <v>6.25E-2</v>
      </c>
    </row>
    <row r="154" spans="2:17" x14ac:dyDescent="0.2">
      <c r="B154" s="19" t="s">
        <v>273</v>
      </c>
      <c r="C154" s="24">
        <v>0.71604938271604934</v>
      </c>
      <c r="D154" s="24">
        <v>0.44186046511627908</v>
      </c>
      <c r="E154" s="24">
        <v>0.65714285714285714</v>
      </c>
      <c r="F154" s="24">
        <v>0.7441860465116279</v>
      </c>
      <c r="G154" s="24">
        <v>0.81967213114754112</v>
      </c>
      <c r="H154" s="24"/>
      <c r="I154" s="24">
        <v>0.61157024793388437</v>
      </c>
      <c r="J154" s="24">
        <v>0.81967213114754112</v>
      </c>
      <c r="K154" s="24"/>
      <c r="L154" s="24">
        <v>0.67796610169491522</v>
      </c>
      <c r="M154" s="24">
        <v>0.752</v>
      </c>
      <c r="N154" s="24"/>
      <c r="O154" s="24">
        <v>0.75000000000000011</v>
      </c>
      <c r="P154" s="24">
        <v>0.71621621621621623</v>
      </c>
      <c r="Q154" s="24">
        <v>0.65625</v>
      </c>
    </row>
    <row r="155" spans="2:17" x14ac:dyDescent="0.2">
      <c r="C155" s="14"/>
      <c r="D155" s="14"/>
      <c r="E155" s="14"/>
      <c r="F155" s="14"/>
      <c r="G155" s="14"/>
      <c r="H155" s="14"/>
      <c r="I155" s="14"/>
      <c r="J155" s="14"/>
      <c r="K155" s="14"/>
      <c r="L155" s="14"/>
      <c r="M155" s="14"/>
      <c r="N155" s="14"/>
      <c r="O155" s="14"/>
      <c r="P155" s="14"/>
      <c r="Q155" s="14"/>
    </row>
    <row r="156" spans="2:17" x14ac:dyDescent="0.2">
      <c r="B156" s="19" t="s">
        <v>266</v>
      </c>
      <c r="C156" s="14"/>
      <c r="D156" s="14"/>
      <c r="E156" s="14"/>
      <c r="F156" s="14"/>
      <c r="G156" s="14"/>
      <c r="H156" s="14"/>
      <c r="I156" s="14"/>
      <c r="J156" s="14"/>
      <c r="K156" s="14"/>
      <c r="L156" s="14"/>
      <c r="M156" s="14"/>
      <c r="N156" s="14"/>
      <c r="O156" s="14"/>
      <c r="P156" s="14"/>
      <c r="Q156" s="14"/>
    </row>
    <row r="157" spans="2:17" x14ac:dyDescent="0.2">
      <c r="B157" s="17" t="s">
        <v>49</v>
      </c>
      <c r="C157" s="14"/>
      <c r="D157" s="14"/>
      <c r="E157" s="14"/>
      <c r="F157" s="14"/>
      <c r="G157" s="14"/>
      <c r="H157" s="14"/>
      <c r="I157" s="14"/>
      <c r="J157" s="14"/>
      <c r="K157" s="14"/>
      <c r="L157" s="14"/>
      <c r="M157" s="14"/>
      <c r="N157" s="14"/>
      <c r="O157" s="14"/>
      <c r="P157" s="14"/>
      <c r="Q157" s="14"/>
    </row>
    <row r="158" spans="2:17" x14ac:dyDescent="0.2">
      <c r="B158" t="s">
        <v>263</v>
      </c>
      <c r="C158" s="14">
        <v>8.2644628099173556E-3</v>
      </c>
      <c r="D158" s="14">
        <v>0</v>
      </c>
      <c r="E158" s="14">
        <v>0</v>
      </c>
      <c r="F158" s="14">
        <v>2.3809523809523808E-2</v>
      </c>
      <c r="G158" s="14">
        <v>8.130081300813009E-3</v>
      </c>
      <c r="H158" s="14"/>
      <c r="I158" s="14">
        <v>8.4033613445378148E-3</v>
      </c>
      <c r="J158" s="14">
        <v>8.130081300813009E-3</v>
      </c>
      <c r="K158" s="14"/>
      <c r="L158" s="14">
        <v>8.4745762711864406E-3</v>
      </c>
      <c r="M158" s="14">
        <v>8.0645161290322578E-3</v>
      </c>
      <c r="N158" s="14"/>
      <c r="O158" s="14">
        <v>1.9417475728155338E-2</v>
      </c>
      <c r="P158" s="14">
        <v>0</v>
      </c>
      <c r="Q158" s="14">
        <v>0</v>
      </c>
    </row>
    <row r="159" spans="2:17" x14ac:dyDescent="0.2">
      <c r="B159" s="20">
        <v>1</v>
      </c>
      <c r="C159" s="14">
        <v>4.9586776859504134E-2</v>
      </c>
      <c r="D159" s="14">
        <v>0.16279069767441862</v>
      </c>
      <c r="E159" s="14">
        <v>2.9411764705882353E-2</v>
      </c>
      <c r="F159" s="14">
        <v>4.7619047619047616E-2</v>
      </c>
      <c r="G159" s="14">
        <v>1.6260162601626018E-2</v>
      </c>
      <c r="H159" s="14"/>
      <c r="I159" s="14">
        <v>8.4033613445378158E-2</v>
      </c>
      <c r="J159" s="14">
        <v>1.6260162601626018E-2</v>
      </c>
      <c r="K159" s="14"/>
      <c r="L159" s="14">
        <v>6.7796610169491525E-2</v>
      </c>
      <c r="M159" s="14">
        <v>3.2258064516129031E-2</v>
      </c>
      <c r="N159" s="14"/>
      <c r="O159" s="14">
        <v>2.9126213592233011E-2</v>
      </c>
      <c r="P159" s="14">
        <v>5.5555555555555552E-2</v>
      </c>
      <c r="Q159" s="14">
        <v>7.575757575757576E-2</v>
      </c>
    </row>
    <row r="160" spans="2:17" x14ac:dyDescent="0.2">
      <c r="B160" s="20">
        <v>2</v>
      </c>
      <c r="C160" s="14">
        <v>2.4793388429752067E-2</v>
      </c>
      <c r="D160" s="14">
        <v>2.3255813953488372E-2</v>
      </c>
      <c r="E160" s="14">
        <v>0</v>
      </c>
      <c r="F160" s="14">
        <v>0</v>
      </c>
      <c r="G160" s="14">
        <v>4.065040650406504E-2</v>
      </c>
      <c r="H160" s="14"/>
      <c r="I160" s="14">
        <v>8.4033613445378148E-3</v>
      </c>
      <c r="J160" s="14">
        <v>4.065040650406504E-2</v>
      </c>
      <c r="K160" s="14"/>
      <c r="L160" s="14">
        <v>8.4745762711864406E-3</v>
      </c>
      <c r="M160" s="14">
        <v>4.0322580645161289E-2</v>
      </c>
      <c r="N160" s="14"/>
      <c r="O160" s="14">
        <v>0</v>
      </c>
      <c r="P160" s="14">
        <v>5.5555555555555552E-2</v>
      </c>
      <c r="Q160" s="14">
        <v>3.0303030303030304E-2</v>
      </c>
    </row>
    <row r="161" spans="2:17" x14ac:dyDescent="0.2">
      <c r="B161" s="20">
        <v>3</v>
      </c>
      <c r="C161" s="14">
        <v>5.7851239669421489E-2</v>
      </c>
      <c r="D161" s="14">
        <v>6.9767441860465115E-2</v>
      </c>
      <c r="E161" s="14">
        <v>5.8823529411764705E-2</v>
      </c>
      <c r="F161" s="14">
        <v>9.5238095238095233E-2</v>
      </c>
      <c r="G161" s="14">
        <v>4.065040650406504E-2</v>
      </c>
      <c r="H161" s="14"/>
      <c r="I161" s="14">
        <v>7.5630252100840331E-2</v>
      </c>
      <c r="J161" s="14">
        <v>4.065040650406504E-2</v>
      </c>
      <c r="K161" s="14"/>
      <c r="L161" s="14">
        <v>5.9322033898305086E-2</v>
      </c>
      <c r="M161" s="14">
        <v>5.6451612903225805E-2</v>
      </c>
      <c r="N161" s="14"/>
      <c r="O161" s="14">
        <v>5.8252427184466021E-2</v>
      </c>
      <c r="P161" s="14">
        <v>6.9444444444444448E-2</v>
      </c>
      <c r="Q161" s="14">
        <v>4.5454545454545456E-2</v>
      </c>
    </row>
    <row r="162" spans="2:17" x14ac:dyDescent="0.2">
      <c r="B162" s="20">
        <v>4</v>
      </c>
      <c r="C162" s="14">
        <v>4.5454545454545456E-2</v>
      </c>
      <c r="D162" s="14">
        <v>2.3255813953488372E-2</v>
      </c>
      <c r="E162" s="14">
        <v>5.8823529411764705E-2</v>
      </c>
      <c r="F162" s="14">
        <v>4.7619047619047616E-2</v>
      </c>
      <c r="G162" s="14">
        <v>4.878048780487805E-2</v>
      </c>
      <c r="H162" s="14"/>
      <c r="I162" s="14">
        <v>4.2016806722689079E-2</v>
      </c>
      <c r="J162" s="14">
        <v>4.878048780487805E-2</v>
      </c>
      <c r="K162" s="14"/>
      <c r="L162" s="14">
        <v>5.0847457627118647E-2</v>
      </c>
      <c r="M162" s="14">
        <v>4.0322580645161289E-2</v>
      </c>
      <c r="N162" s="14"/>
      <c r="O162" s="14">
        <v>6.7961165048543687E-2</v>
      </c>
      <c r="P162" s="14">
        <v>2.7777777777777776E-2</v>
      </c>
      <c r="Q162" s="14">
        <v>3.0303030303030304E-2</v>
      </c>
    </row>
    <row r="163" spans="2:17" x14ac:dyDescent="0.2">
      <c r="B163" s="20">
        <v>5</v>
      </c>
      <c r="C163" s="14">
        <v>0.12396694214876033</v>
      </c>
      <c r="D163" s="14">
        <v>6.9767441860465115E-2</v>
      </c>
      <c r="E163" s="14">
        <v>0.20588235294117646</v>
      </c>
      <c r="F163" s="14">
        <v>9.5238095238095233E-2</v>
      </c>
      <c r="G163" s="14">
        <v>0.13008130081300814</v>
      </c>
      <c r="H163" s="14"/>
      <c r="I163" s="14">
        <v>0.11764705882352941</v>
      </c>
      <c r="J163" s="14">
        <v>0.13008130081300814</v>
      </c>
      <c r="K163" s="14"/>
      <c r="L163" s="14">
        <v>0.10169491525423729</v>
      </c>
      <c r="M163" s="14">
        <v>0.14516129032258066</v>
      </c>
      <c r="N163" s="14"/>
      <c r="O163" s="14">
        <v>0.13592233009708737</v>
      </c>
      <c r="P163" s="14">
        <v>8.3333333333333329E-2</v>
      </c>
      <c r="Q163" s="14">
        <v>0.13636363636363635</v>
      </c>
    </row>
    <row r="164" spans="2:17" x14ac:dyDescent="0.2">
      <c r="B164" s="20">
        <v>6</v>
      </c>
      <c r="C164" s="14">
        <v>9.9173553719008267E-2</v>
      </c>
      <c r="D164" s="14">
        <v>2.3255813953488372E-2</v>
      </c>
      <c r="E164" s="14">
        <v>0.17647058823529413</v>
      </c>
      <c r="F164" s="14">
        <v>9.5238095238095233E-2</v>
      </c>
      <c r="G164" s="14">
        <v>0.10569105691056911</v>
      </c>
      <c r="H164" s="14"/>
      <c r="I164" s="14">
        <v>9.2436974789915971E-2</v>
      </c>
      <c r="J164" s="14">
        <v>0.10569105691056911</v>
      </c>
      <c r="K164" s="14"/>
      <c r="L164" s="14">
        <v>7.6271186440677971E-2</v>
      </c>
      <c r="M164" s="14">
        <v>0.12096774193548387</v>
      </c>
      <c r="N164" s="14"/>
      <c r="O164" s="14">
        <v>0.12621359223300971</v>
      </c>
      <c r="P164" s="14">
        <v>0.125</v>
      </c>
      <c r="Q164" s="14">
        <v>3.0303030303030304E-2</v>
      </c>
    </row>
    <row r="165" spans="2:17" x14ac:dyDescent="0.2">
      <c r="B165" s="20">
        <v>7</v>
      </c>
      <c r="C165" s="14">
        <v>0.11983471074380166</v>
      </c>
      <c r="D165" s="14">
        <v>9.3023255813953487E-2</v>
      </c>
      <c r="E165" s="14">
        <v>0.14705882352941177</v>
      </c>
      <c r="F165" s="14">
        <v>0.14285714285714285</v>
      </c>
      <c r="G165" s="14">
        <v>0.11382113821138211</v>
      </c>
      <c r="H165" s="14"/>
      <c r="I165" s="14">
        <v>0.12605042016806722</v>
      </c>
      <c r="J165" s="14">
        <v>0.11382113821138211</v>
      </c>
      <c r="K165" s="14"/>
      <c r="L165" s="14">
        <v>0.16949152542372881</v>
      </c>
      <c r="M165" s="14">
        <v>7.2580645161290328E-2</v>
      </c>
      <c r="N165" s="14"/>
      <c r="O165" s="14">
        <v>0.10679611650485436</v>
      </c>
      <c r="P165" s="14">
        <v>0.1388888888888889</v>
      </c>
      <c r="Q165" s="14">
        <v>0.12121212121212122</v>
      </c>
    </row>
    <row r="166" spans="2:17" x14ac:dyDescent="0.2">
      <c r="B166" s="20">
        <v>8</v>
      </c>
      <c r="C166" s="14">
        <v>0.13636363636363635</v>
      </c>
      <c r="D166" s="14">
        <v>6.9767441860465115E-2</v>
      </c>
      <c r="E166" s="14">
        <v>2.9411764705882353E-2</v>
      </c>
      <c r="F166" s="14">
        <v>9.5238095238095233E-2</v>
      </c>
      <c r="G166" s="14">
        <v>0.2032520325203252</v>
      </c>
      <c r="H166" s="14"/>
      <c r="I166" s="14">
        <v>6.7226890756302518E-2</v>
      </c>
      <c r="J166" s="14">
        <v>0.2032520325203252</v>
      </c>
      <c r="K166" s="14"/>
      <c r="L166" s="14">
        <v>0.13559322033898305</v>
      </c>
      <c r="M166" s="14">
        <v>0.13709677419354838</v>
      </c>
      <c r="N166" s="14"/>
      <c r="O166" s="14">
        <v>0.17475728155339806</v>
      </c>
      <c r="P166" s="14">
        <v>0.1111111111111111</v>
      </c>
      <c r="Q166" s="14">
        <v>0.10606060606060606</v>
      </c>
    </row>
    <row r="167" spans="2:17" x14ac:dyDescent="0.2">
      <c r="B167" s="20">
        <v>9</v>
      </c>
      <c r="C167" s="14">
        <v>0.10330578512396695</v>
      </c>
      <c r="D167" s="14">
        <v>4.6511627906976744E-2</v>
      </c>
      <c r="E167" s="14">
        <v>0</v>
      </c>
      <c r="F167" s="14">
        <v>0.14285714285714285</v>
      </c>
      <c r="G167" s="14">
        <v>0.13821138211382114</v>
      </c>
      <c r="H167" s="14"/>
      <c r="I167" s="14">
        <v>6.7226890756302518E-2</v>
      </c>
      <c r="J167" s="14">
        <v>0.13821138211382114</v>
      </c>
      <c r="K167" s="14"/>
      <c r="L167" s="14">
        <v>0.11864406779661017</v>
      </c>
      <c r="M167" s="14">
        <v>8.8709677419354843E-2</v>
      </c>
      <c r="N167" s="14"/>
      <c r="O167" s="14">
        <v>7.7669902912621352E-2</v>
      </c>
      <c r="P167" s="14">
        <v>0.1388888888888889</v>
      </c>
      <c r="Q167" s="14">
        <v>0.10606060606060606</v>
      </c>
    </row>
    <row r="168" spans="2:17" x14ac:dyDescent="0.2">
      <c r="B168" t="s">
        <v>264</v>
      </c>
      <c r="C168" s="14">
        <v>8.2644628099173556E-2</v>
      </c>
      <c r="D168" s="14">
        <v>4.6511627906976744E-2</v>
      </c>
      <c r="E168" s="14">
        <v>5.8823529411764705E-2</v>
      </c>
      <c r="F168" s="14">
        <v>4.7619047619047616E-2</v>
      </c>
      <c r="G168" s="14">
        <v>0.11382113821138211</v>
      </c>
      <c r="H168" s="14"/>
      <c r="I168" s="14">
        <v>5.0420168067226892E-2</v>
      </c>
      <c r="J168" s="14">
        <v>0.11382113821138211</v>
      </c>
      <c r="K168" s="14"/>
      <c r="L168" s="14">
        <v>5.9322033898305086E-2</v>
      </c>
      <c r="M168" s="14">
        <v>0.10483870967741936</v>
      </c>
      <c r="N168" s="14"/>
      <c r="O168" s="14">
        <v>8.7378640776699032E-2</v>
      </c>
      <c r="P168" s="14">
        <v>5.5555555555555552E-2</v>
      </c>
      <c r="Q168" s="14">
        <v>0.10606060606060606</v>
      </c>
    </row>
    <row r="169" spans="2:17" x14ac:dyDescent="0.2">
      <c r="B169" t="s">
        <v>257</v>
      </c>
      <c r="C169" s="14">
        <v>0.1487603305785124</v>
      </c>
      <c r="D169" s="14">
        <v>0.37209302325581395</v>
      </c>
      <c r="E169" s="14">
        <v>0.23529411764705882</v>
      </c>
      <c r="F169" s="14">
        <v>0.16666666666666666</v>
      </c>
      <c r="G169" s="14">
        <v>4.065040650406504E-2</v>
      </c>
      <c r="H169" s="14"/>
      <c r="I169" s="14">
        <v>0.26050420168067229</v>
      </c>
      <c r="J169" s="14">
        <v>4.065040650406504E-2</v>
      </c>
      <c r="K169" s="14"/>
      <c r="L169" s="14">
        <v>0.1440677966101695</v>
      </c>
      <c r="M169" s="14">
        <v>0.15322580645161291</v>
      </c>
      <c r="N169" s="14"/>
      <c r="O169" s="14">
        <v>0.11650485436893204</v>
      </c>
      <c r="P169" s="14">
        <v>0.1388888888888889</v>
      </c>
      <c r="Q169" s="14">
        <v>0.21212121212121213</v>
      </c>
    </row>
    <row r="170" spans="2:17" x14ac:dyDescent="0.2">
      <c r="B170" s="19" t="s">
        <v>275</v>
      </c>
      <c r="C170" s="24">
        <v>0.18595041322314049</v>
      </c>
      <c r="D170" s="24">
        <v>0.27906976744186046</v>
      </c>
      <c r="E170" s="24">
        <v>0.14705882352941174</v>
      </c>
      <c r="F170" s="24">
        <v>0.21428571428571427</v>
      </c>
      <c r="G170" s="24">
        <v>0.15447154471544716</v>
      </c>
      <c r="H170" s="24"/>
      <c r="I170" s="24">
        <v>0.21848739495798319</v>
      </c>
      <c r="J170" s="24">
        <v>0.15447154471544716</v>
      </c>
      <c r="K170" s="24"/>
      <c r="L170" s="24">
        <v>0.19491525423728814</v>
      </c>
      <c r="M170" s="24">
        <v>0.17741935483870966</v>
      </c>
      <c r="N170" s="24"/>
      <c r="O170" s="24">
        <v>0.17475728155339806</v>
      </c>
      <c r="P170" s="24">
        <v>0.20833333333333331</v>
      </c>
      <c r="Q170" s="24">
        <v>0.18181818181818182</v>
      </c>
    </row>
    <row r="171" spans="2:17" x14ac:dyDescent="0.2">
      <c r="B171" s="19" t="s">
        <v>273</v>
      </c>
      <c r="C171" s="24">
        <v>0.54132231404958675</v>
      </c>
      <c r="D171" s="24">
        <v>0.27906976744186046</v>
      </c>
      <c r="E171" s="24">
        <v>0.41176470588235298</v>
      </c>
      <c r="F171" s="24">
        <v>0.52380952380952372</v>
      </c>
      <c r="G171" s="24">
        <v>0.67479674796747957</v>
      </c>
      <c r="H171" s="24"/>
      <c r="I171" s="24">
        <v>0.40336134453781508</v>
      </c>
      <c r="J171" s="24">
        <v>0.67479674796747957</v>
      </c>
      <c r="K171" s="24"/>
      <c r="L171" s="24">
        <v>0.55932203389830504</v>
      </c>
      <c r="M171" s="24">
        <v>0.52419354838709675</v>
      </c>
      <c r="N171" s="24"/>
      <c r="O171" s="24">
        <v>0.57281553398058249</v>
      </c>
      <c r="P171" s="24">
        <v>0.56944444444444442</v>
      </c>
      <c r="Q171" s="24">
        <v>0.46969696969696972</v>
      </c>
    </row>
    <row r="172" spans="2:17" x14ac:dyDescent="0.2">
      <c r="C172" s="14"/>
      <c r="D172" s="14"/>
      <c r="E172" s="14"/>
      <c r="F172" s="14"/>
      <c r="G172" s="14"/>
      <c r="H172" s="14"/>
      <c r="I172" s="14"/>
      <c r="J172" s="14"/>
      <c r="K172" s="14"/>
      <c r="L172" s="14"/>
      <c r="M172" s="14"/>
      <c r="N172" s="14"/>
      <c r="O172" s="14"/>
      <c r="P172" s="14"/>
      <c r="Q172" s="14"/>
    </row>
    <row r="173" spans="2:17" x14ac:dyDescent="0.2">
      <c r="B173" s="19" t="s">
        <v>267</v>
      </c>
      <c r="C173" s="14"/>
      <c r="D173" s="14"/>
      <c r="E173" s="14"/>
      <c r="F173" s="14"/>
      <c r="G173" s="14"/>
      <c r="H173" s="14"/>
      <c r="I173" s="14"/>
      <c r="J173" s="14"/>
      <c r="K173" s="14"/>
      <c r="L173" s="14"/>
      <c r="M173" s="14"/>
      <c r="N173" s="14"/>
      <c r="O173" s="14"/>
      <c r="P173" s="14"/>
      <c r="Q173" s="14"/>
    </row>
    <row r="174" spans="2:17" x14ac:dyDescent="0.2">
      <c r="B174" s="17" t="s">
        <v>49</v>
      </c>
      <c r="C174" s="14"/>
      <c r="D174" s="14"/>
      <c r="E174" s="14"/>
      <c r="F174" s="14"/>
      <c r="G174" s="14"/>
      <c r="H174" s="14"/>
      <c r="I174" s="14"/>
      <c r="J174" s="14"/>
      <c r="K174" s="14"/>
      <c r="L174" s="14"/>
      <c r="M174" s="14"/>
      <c r="N174" s="14"/>
      <c r="O174" s="14"/>
      <c r="P174" s="14"/>
      <c r="Q174" s="14"/>
    </row>
    <row r="175" spans="2:17" x14ac:dyDescent="0.2">
      <c r="B175" t="s">
        <v>263</v>
      </c>
      <c r="C175" s="14">
        <v>1.646090534979424E-2</v>
      </c>
      <c r="D175" s="14">
        <v>4.6511627906976744E-2</v>
      </c>
      <c r="E175" s="14">
        <v>0</v>
      </c>
      <c r="F175" s="14">
        <v>0</v>
      </c>
      <c r="G175" s="14">
        <v>1.6393442622950821E-2</v>
      </c>
      <c r="H175" s="14"/>
      <c r="I175" s="14">
        <v>1.6528925619834711E-2</v>
      </c>
      <c r="J175" s="14">
        <v>1.6393442622950821E-2</v>
      </c>
      <c r="K175" s="14"/>
      <c r="L175" s="14">
        <v>8.4745762711864406E-3</v>
      </c>
      <c r="M175" s="14">
        <v>2.4E-2</v>
      </c>
      <c r="N175" s="14"/>
      <c r="O175" s="14">
        <v>2.8846153846153848E-2</v>
      </c>
      <c r="P175" s="14">
        <v>1.3513513513513514E-2</v>
      </c>
      <c r="Q175" s="14">
        <v>0</v>
      </c>
    </row>
    <row r="176" spans="2:17" x14ac:dyDescent="0.2">
      <c r="B176" s="20">
        <v>1</v>
      </c>
      <c r="C176" s="14">
        <v>1.2345679012345678E-2</v>
      </c>
      <c r="D176" s="14">
        <v>4.6511627906976744E-2</v>
      </c>
      <c r="E176" s="14">
        <v>0</v>
      </c>
      <c r="F176" s="14">
        <v>0</v>
      </c>
      <c r="G176" s="14">
        <v>8.1967213114754103E-3</v>
      </c>
      <c r="H176" s="14"/>
      <c r="I176" s="14">
        <v>1.6528925619834711E-2</v>
      </c>
      <c r="J176" s="14">
        <v>8.1967213114754103E-3</v>
      </c>
      <c r="K176" s="14"/>
      <c r="L176" s="14">
        <v>1.6949152542372881E-2</v>
      </c>
      <c r="M176" s="14">
        <v>8.0000000000000002E-3</v>
      </c>
      <c r="N176" s="14"/>
      <c r="O176" s="14">
        <v>0</v>
      </c>
      <c r="P176" s="14">
        <v>1.3513513513513514E-2</v>
      </c>
      <c r="Q176" s="14">
        <v>3.125E-2</v>
      </c>
    </row>
    <row r="177" spans="2:17" x14ac:dyDescent="0.2">
      <c r="B177" s="20">
        <v>2</v>
      </c>
      <c r="C177" s="14">
        <v>2.4691358024691357E-2</v>
      </c>
      <c r="D177" s="14">
        <v>4.6511627906976744E-2</v>
      </c>
      <c r="E177" s="14">
        <v>5.7142857142857141E-2</v>
      </c>
      <c r="F177" s="14">
        <v>0</v>
      </c>
      <c r="G177" s="14">
        <v>1.6393442622950821E-2</v>
      </c>
      <c r="H177" s="14"/>
      <c r="I177" s="14">
        <v>3.3057851239669422E-2</v>
      </c>
      <c r="J177" s="14">
        <v>1.6393442622950821E-2</v>
      </c>
      <c r="K177" s="14"/>
      <c r="L177" s="14">
        <v>3.3898305084745763E-2</v>
      </c>
      <c r="M177" s="14">
        <v>1.6E-2</v>
      </c>
      <c r="N177" s="14"/>
      <c r="O177" s="14">
        <v>0</v>
      </c>
      <c r="P177" s="14">
        <v>2.7027027027027029E-2</v>
      </c>
      <c r="Q177" s="14">
        <v>4.6875E-2</v>
      </c>
    </row>
    <row r="178" spans="2:17" x14ac:dyDescent="0.2">
      <c r="B178" s="20">
        <v>3</v>
      </c>
      <c r="C178" s="14">
        <v>4.5267489711934158E-2</v>
      </c>
      <c r="D178" s="14">
        <v>4.6511627906976744E-2</v>
      </c>
      <c r="E178" s="14">
        <v>5.7142857142857141E-2</v>
      </c>
      <c r="F178" s="14">
        <v>4.6511627906976744E-2</v>
      </c>
      <c r="G178" s="14">
        <v>4.0983606557377046E-2</v>
      </c>
      <c r="H178" s="14"/>
      <c r="I178" s="14">
        <v>4.9586776859504134E-2</v>
      </c>
      <c r="J178" s="14">
        <v>4.0983606557377046E-2</v>
      </c>
      <c r="K178" s="14"/>
      <c r="L178" s="14">
        <v>3.3898305084745763E-2</v>
      </c>
      <c r="M178" s="14">
        <v>5.6000000000000001E-2</v>
      </c>
      <c r="N178" s="14"/>
      <c r="O178" s="14">
        <v>6.7307692307692304E-2</v>
      </c>
      <c r="P178" s="14">
        <v>2.7027027027027029E-2</v>
      </c>
      <c r="Q178" s="14">
        <v>3.125E-2</v>
      </c>
    </row>
    <row r="179" spans="2:17" x14ac:dyDescent="0.2">
      <c r="B179" s="20">
        <v>4</v>
      </c>
      <c r="C179" s="14">
        <v>4.9382716049382713E-2</v>
      </c>
      <c r="D179" s="14">
        <v>4.6511627906976744E-2</v>
      </c>
      <c r="E179" s="14">
        <v>2.8571428571428571E-2</v>
      </c>
      <c r="F179" s="14">
        <v>2.3255813953488372E-2</v>
      </c>
      <c r="G179" s="14">
        <v>6.5573770491803282E-2</v>
      </c>
      <c r="H179" s="14"/>
      <c r="I179" s="14">
        <v>3.3057851239669422E-2</v>
      </c>
      <c r="J179" s="14">
        <v>6.5573770491803282E-2</v>
      </c>
      <c r="K179" s="14"/>
      <c r="L179" s="14">
        <v>3.3898305084745763E-2</v>
      </c>
      <c r="M179" s="14">
        <v>6.4000000000000001E-2</v>
      </c>
      <c r="N179" s="14"/>
      <c r="O179" s="14">
        <v>2.8846153846153848E-2</v>
      </c>
      <c r="P179" s="14">
        <v>6.7567567567567571E-2</v>
      </c>
      <c r="Q179" s="14">
        <v>6.25E-2</v>
      </c>
    </row>
    <row r="180" spans="2:17" x14ac:dyDescent="0.2">
      <c r="B180" s="20">
        <v>5</v>
      </c>
      <c r="C180" s="14">
        <v>9.8765432098765427E-2</v>
      </c>
      <c r="D180" s="14">
        <v>4.6511627906976744E-2</v>
      </c>
      <c r="E180" s="14">
        <v>8.5714285714285715E-2</v>
      </c>
      <c r="F180" s="14">
        <v>0.20930232558139536</v>
      </c>
      <c r="G180" s="14">
        <v>8.1967213114754092E-2</v>
      </c>
      <c r="H180" s="14"/>
      <c r="I180" s="14">
        <v>0.11570247933884298</v>
      </c>
      <c r="J180" s="14">
        <v>8.1967213114754092E-2</v>
      </c>
      <c r="K180" s="14"/>
      <c r="L180" s="14">
        <v>0.10169491525423729</v>
      </c>
      <c r="M180" s="14">
        <v>9.6000000000000002E-2</v>
      </c>
      <c r="N180" s="14"/>
      <c r="O180" s="14">
        <v>8.6538461538461536E-2</v>
      </c>
      <c r="P180" s="14">
        <v>0.10810810810810811</v>
      </c>
      <c r="Q180" s="14">
        <v>0.109375</v>
      </c>
    </row>
    <row r="181" spans="2:17" x14ac:dyDescent="0.2">
      <c r="B181" s="20">
        <v>6</v>
      </c>
      <c r="C181" s="14">
        <v>0.16049382716049382</v>
      </c>
      <c r="D181" s="14">
        <v>0.13953488372093023</v>
      </c>
      <c r="E181" s="14">
        <v>0.14285714285714285</v>
      </c>
      <c r="F181" s="14">
        <v>0.27906976744186046</v>
      </c>
      <c r="G181" s="14">
        <v>0.13114754098360656</v>
      </c>
      <c r="H181" s="14"/>
      <c r="I181" s="14">
        <v>0.19008264462809918</v>
      </c>
      <c r="J181" s="14">
        <v>0.13114754098360656</v>
      </c>
      <c r="K181" s="14"/>
      <c r="L181" s="14">
        <v>0.1440677966101695</v>
      </c>
      <c r="M181" s="14">
        <v>0.17599999999999999</v>
      </c>
      <c r="N181" s="14"/>
      <c r="O181" s="14">
        <v>0.16346153846153846</v>
      </c>
      <c r="P181" s="14">
        <v>0.16216216216216217</v>
      </c>
      <c r="Q181" s="14">
        <v>0.15625</v>
      </c>
    </row>
    <row r="182" spans="2:17" x14ac:dyDescent="0.2">
      <c r="B182" s="20">
        <v>7</v>
      </c>
      <c r="C182" s="14">
        <v>0.10699588477366255</v>
      </c>
      <c r="D182" s="14">
        <v>4.6511627906976744E-2</v>
      </c>
      <c r="E182" s="14">
        <v>0.25714285714285712</v>
      </c>
      <c r="F182" s="14">
        <v>4.6511627906976744E-2</v>
      </c>
      <c r="G182" s="14">
        <v>0.10655737704918032</v>
      </c>
      <c r="H182" s="14"/>
      <c r="I182" s="14">
        <v>0.10743801652892562</v>
      </c>
      <c r="J182" s="14">
        <v>0.10655737704918032</v>
      </c>
      <c r="K182" s="14"/>
      <c r="L182" s="14">
        <v>0.11016949152542373</v>
      </c>
      <c r="M182" s="14">
        <v>0.104</v>
      </c>
      <c r="N182" s="14"/>
      <c r="O182" s="14">
        <v>0.10576923076923077</v>
      </c>
      <c r="P182" s="14">
        <v>0.10810810810810811</v>
      </c>
      <c r="Q182" s="14">
        <v>0.109375</v>
      </c>
    </row>
    <row r="183" spans="2:17" x14ac:dyDescent="0.2">
      <c r="B183" s="20">
        <v>8</v>
      </c>
      <c r="C183" s="14">
        <v>0.13991769547325103</v>
      </c>
      <c r="D183" s="14">
        <v>4.6511627906976744E-2</v>
      </c>
      <c r="E183" s="14">
        <v>5.7142857142857141E-2</v>
      </c>
      <c r="F183" s="14">
        <v>0.13953488372093023</v>
      </c>
      <c r="G183" s="14">
        <v>0.19672131147540983</v>
      </c>
      <c r="H183" s="14"/>
      <c r="I183" s="14">
        <v>8.2644628099173556E-2</v>
      </c>
      <c r="J183" s="14">
        <v>0.19672131147540983</v>
      </c>
      <c r="K183" s="14"/>
      <c r="L183" s="14">
        <v>0.16101694915254236</v>
      </c>
      <c r="M183" s="14">
        <v>0.12</v>
      </c>
      <c r="N183" s="14"/>
      <c r="O183" s="14">
        <v>0.19230769230769232</v>
      </c>
      <c r="P183" s="14">
        <v>0.10810810810810811</v>
      </c>
      <c r="Q183" s="14">
        <v>9.375E-2</v>
      </c>
    </row>
    <row r="184" spans="2:17" x14ac:dyDescent="0.2">
      <c r="B184" s="20">
        <v>9</v>
      </c>
      <c r="C184" s="14">
        <v>0.13168724279835392</v>
      </c>
      <c r="D184" s="14">
        <v>0.13953488372093023</v>
      </c>
      <c r="E184" s="14">
        <v>2.8571428571428571E-2</v>
      </c>
      <c r="F184" s="14">
        <v>9.3023255813953487E-2</v>
      </c>
      <c r="G184" s="14">
        <v>0.1721311475409836</v>
      </c>
      <c r="H184" s="14"/>
      <c r="I184" s="14">
        <v>9.0909090909090912E-2</v>
      </c>
      <c r="J184" s="14">
        <v>0.1721311475409836</v>
      </c>
      <c r="K184" s="14"/>
      <c r="L184" s="14">
        <v>0.1271186440677966</v>
      </c>
      <c r="M184" s="14">
        <v>0.13600000000000001</v>
      </c>
      <c r="N184" s="14"/>
      <c r="O184" s="14">
        <v>0.11538461538461539</v>
      </c>
      <c r="P184" s="14">
        <v>0.14864864864864866</v>
      </c>
      <c r="Q184" s="14">
        <v>0.140625</v>
      </c>
    </row>
    <row r="185" spans="2:17" x14ac:dyDescent="0.2">
      <c r="B185" t="s">
        <v>264</v>
      </c>
      <c r="C185" s="14">
        <v>6.584362139917696E-2</v>
      </c>
      <c r="D185" s="14">
        <v>0</v>
      </c>
      <c r="E185" s="14">
        <v>8.5714285714285715E-2</v>
      </c>
      <c r="F185" s="14">
        <v>6.9767441860465115E-2</v>
      </c>
      <c r="G185" s="14">
        <v>8.1967213114754092E-2</v>
      </c>
      <c r="H185" s="14"/>
      <c r="I185" s="14">
        <v>4.9586776859504134E-2</v>
      </c>
      <c r="J185" s="14">
        <v>8.1967213114754092E-2</v>
      </c>
      <c r="K185" s="14"/>
      <c r="L185" s="14">
        <v>6.7796610169491525E-2</v>
      </c>
      <c r="M185" s="14">
        <v>6.4000000000000001E-2</v>
      </c>
      <c r="N185" s="14"/>
      <c r="O185" s="14">
        <v>7.6923076923076927E-2</v>
      </c>
      <c r="P185" s="14">
        <v>9.45945945945946E-2</v>
      </c>
      <c r="Q185" s="14">
        <v>1.5625E-2</v>
      </c>
    </row>
    <row r="186" spans="2:17" x14ac:dyDescent="0.2">
      <c r="B186" t="s">
        <v>257</v>
      </c>
      <c r="C186" s="14">
        <v>0.14814814814814814</v>
      </c>
      <c r="D186" s="14">
        <v>0.34883720930232559</v>
      </c>
      <c r="E186" s="14">
        <v>0.2</v>
      </c>
      <c r="F186" s="14">
        <v>9.3023255813953487E-2</v>
      </c>
      <c r="G186" s="14">
        <v>8.1967213114754092E-2</v>
      </c>
      <c r="H186" s="14"/>
      <c r="I186" s="14">
        <v>0.21487603305785125</v>
      </c>
      <c r="J186" s="14">
        <v>8.1967213114754092E-2</v>
      </c>
      <c r="K186" s="14"/>
      <c r="L186" s="14">
        <v>0.16101694915254236</v>
      </c>
      <c r="M186" s="14">
        <v>0.13600000000000001</v>
      </c>
      <c r="N186" s="14"/>
      <c r="O186" s="14">
        <v>0.13461538461538461</v>
      </c>
      <c r="P186" s="14">
        <v>0.12162162162162163</v>
      </c>
      <c r="Q186" s="14">
        <v>0.203125</v>
      </c>
    </row>
    <row r="187" spans="2:17" x14ac:dyDescent="0.2">
      <c r="B187" s="19" t="s">
        <v>275</v>
      </c>
      <c r="C187" s="24">
        <v>0.14814814814814814</v>
      </c>
      <c r="D187" s="24">
        <v>0.23255813953488372</v>
      </c>
      <c r="E187" s="24">
        <v>0.14285714285714285</v>
      </c>
      <c r="F187" s="24">
        <v>6.9767441860465115E-2</v>
      </c>
      <c r="G187" s="24">
        <v>0.14754098360655737</v>
      </c>
      <c r="H187" s="24"/>
      <c r="I187" s="24">
        <v>0.1487603305785124</v>
      </c>
      <c r="J187" s="24">
        <v>0.14754098360655737</v>
      </c>
      <c r="K187" s="24"/>
      <c r="L187" s="24">
        <v>0.1271186440677966</v>
      </c>
      <c r="M187" s="24">
        <v>0.16800000000000001</v>
      </c>
      <c r="N187" s="24"/>
      <c r="O187" s="24">
        <v>0.125</v>
      </c>
      <c r="P187" s="24">
        <v>0.14864864864864866</v>
      </c>
      <c r="Q187" s="24">
        <v>0.171875</v>
      </c>
    </row>
    <row r="188" spans="2:17" x14ac:dyDescent="0.2">
      <c r="B188" s="19" t="s">
        <v>273</v>
      </c>
      <c r="C188" s="24">
        <v>0.6049382716049384</v>
      </c>
      <c r="D188" s="24">
        <v>0.37209302325581395</v>
      </c>
      <c r="E188" s="24">
        <v>0.5714285714285714</v>
      </c>
      <c r="F188" s="24">
        <v>0.62790697674418616</v>
      </c>
      <c r="G188" s="24">
        <v>0.68852459016393441</v>
      </c>
      <c r="H188" s="24"/>
      <c r="I188" s="24">
        <v>0.52066115702479343</v>
      </c>
      <c r="J188" s="24">
        <v>0.68852459016393441</v>
      </c>
      <c r="K188" s="24"/>
      <c r="L188" s="24">
        <v>0.61016949152542377</v>
      </c>
      <c r="M188" s="24">
        <v>0.60000000000000009</v>
      </c>
      <c r="N188" s="24"/>
      <c r="O188" s="24">
        <v>0.65384615384615397</v>
      </c>
      <c r="P188" s="24">
        <v>0.62162162162162171</v>
      </c>
      <c r="Q188" s="24">
        <v>0.515625</v>
      </c>
    </row>
    <row r="189" spans="2:17" x14ac:dyDescent="0.2">
      <c r="C189" s="14"/>
      <c r="D189" s="14"/>
      <c r="E189" s="14"/>
      <c r="F189" s="14"/>
      <c r="G189" s="14"/>
      <c r="H189" s="14"/>
      <c r="I189" s="14"/>
      <c r="J189" s="14"/>
      <c r="K189" s="14"/>
      <c r="L189" s="14"/>
      <c r="M189" s="14"/>
      <c r="N189" s="14"/>
      <c r="O189" s="14"/>
      <c r="P189" s="14"/>
      <c r="Q189" s="14"/>
    </row>
    <row r="190" spans="2:17" x14ac:dyDescent="0.2">
      <c r="B190" s="19" t="s">
        <v>268</v>
      </c>
      <c r="C190" s="14"/>
      <c r="D190" s="14"/>
      <c r="E190" s="14"/>
      <c r="F190" s="14"/>
      <c r="G190" s="14"/>
      <c r="H190" s="14"/>
      <c r="I190" s="14"/>
      <c r="J190" s="14"/>
      <c r="K190" s="14"/>
      <c r="L190" s="14"/>
      <c r="M190" s="14"/>
      <c r="N190" s="14"/>
      <c r="O190" s="14"/>
      <c r="P190" s="14"/>
      <c r="Q190" s="14"/>
    </row>
    <row r="191" spans="2:17" x14ac:dyDescent="0.2">
      <c r="B191" s="17" t="s">
        <v>49</v>
      </c>
      <c r="C191" s="14"/>
      <c r="D191" s="14"/>
      <c r="E191" s="14"/>
      <c r="F191" s="14"/>
      <c r="G191" s="14"/>
      <c r="H191" s="14"/>
      <c r="I191" s="14"/>
      <c r="J191" s="14"/>
      <c r="K191" s="14"/>
      <c r="L191" s="14"/>
      <c r="M191" s="14"/>
      <c r="N191" s="14"/>
      <c r="O191" s="14"/>
      <c r="P191" s="14"/>
      <c r="Q191" s="14"/>
    </row>
    <row r="192" spans="2:17" x14ac:dyDescent="0.2">
      <c r="B192" t="s">
        <v>263</v>
      </c>
      <c r="C192" s="14">
        <v>1.6393442622950821E-2</v>
      </c>
      <c r="D192" s="14">
        <v>4.5454545454545456E-2</v>
      </c>
      <c r="E192" s="14">
        <v>2.8571428571428571E-2</v>
      </c>
      <c r="F192" s="14">
        <v>0</v>
      </c>
      <c r="G192" s="14">
        <v>8.1967213114754103E-3</v>
      </c>
      <c r="H192" s="14"/>
      <c r="I192" s="14">
        <v>2.4590163934426229E-2</v>
      </c>
      <c r="J192" s="14">
        <v>8.1967213114754103E-3</v>
      </c>
      <c r="K192" s="14"/>
      <c r="L192" s="14">
        <v>2.564102564102564E-2</v>
      </c>
      <c r="M192" s="14">
        <v>7.874015748031496E-3</v>
      </c>
      <c r="N192" s="14"/>
      <c r="O192" s="14">
        <v>2.8846153846153848E-2</v>
      </c>
      <c r="P192" s="14">
        <v>0</v>
      </c>
      <c r="Q192" s="14">
        <v>1.5384615384615385E-2</v>
      </c>
    </row>
    <row r="193" spans="2:17" x14ac:dyDescent="0.2">
      <c r="B193" s="20">
        <v>1</v>
      </c>
      <c r="C193" s="14">
        <v>3.2786885245901641E-2</v>
      </c>
      <c r="D193" s="14">
        <v>0.11363636363636363</v>
      </c>
      <c r="E193" s="14">
        <v>2.8571428571428571E-2</v>
      </c>
      <c r="F193" s="14">
        <v>4.6511627906976744E-2</v>
      </c>
      <c r="G193" s="14">
        <v>0</v>
      </c>
      <c r="H193" s="14"/>
      <c r="I193" s="14">
        <v>6.5573770491803282E-2</v>
      </c>
      <c r="J193" s="14">
        <v>0</v>
      </c>
      <c r="K193" s="14"/>
      <c r="L193" s="14">
        <v>5.9829059829059832E-2</v>
      </c>
      <c r="M193" s="14">
        <v>7.874015748031496E-3</v>
      </c>
      <c r="N193" s="14"/>
      <c r="O193" s="14">
        <v>2.8846153846153848E-2</v>
      </c>
      <c r="P193" s="14">
        <v>4.0540540540540543E-2</v>
      </c>
      <c r="Q193" s="14">
        <v>3.0769230769230771E-2</v>
      </c>
    </row>
    <row r="194" spans="2:17" x14ac:dyDescent="0.2">
      <c r="B194" s="20">
        <v>2</v>
      </c>
      <c r="C194" s="14">
        <v>3.2786885245901641E-2</v>
      </c>
      <c r="D194" s="14">
        <v>6.8181818181818177E-2</v>
      </c>
      <c r="E194" s="14">
        <v>2.8571428571428571E-2</v>
      </c>
      <c r="F194" s="14">
        <v>4.6511627906976744E-2</v>
      </c>
      <c r="G194" s="14">
        <v>1.6393442622950821E-2</v>
      </c>
      <c r="H194" s="14"/>
      <c r="I194" s="14">
        <v>4.9180327868852458E-2</v>
      </c>
      <c r="J194" s="14">
        <v>1.6393442622950821E-2</v>
      </c>
      <c r="K194" s="14"/>
      <c r="L194" s="14">
        <v>5.128205128205128E-2</v>
      </c>
      <c r="M194" s="14">
        <v>1.5748031496062992E-2</v>
      </c>
      <c r="N194" s="14"/>
      <c r="O194" s="14">
        <v>3.8461538461538464E-2</v>
      </c>
      <c r="P194" s="14">
        <v>2.7027027027027029E-2</v>
      </c>
      <c r="Q194" s="14">
        <v>3.0769230769230771E-2</v>
      </c>
    </row>
    <row r="195" spans="2:17" x14ac:dyDescent="0.2">
      <c r="B195" s="20">
        <v>3</v>
      </c>
      <c r="C195" s="14">
        <v>5.3278688524590161E-2</v>
      </c>
      <c r="D195" s="14">
        <v>9.0909090909090912E-2</v>
      </c>
      <c r="E195" s="14">
        <v>8.5714285714285715E-2</v>
      </c>
      <c r="F195" s="14">
        <v>0</v>
      </c>
      <c r="G195" s="14">
        <v>4.9180327868852458E-2</v>
      </c>
      <c r="H195" s="14"/>
      <c r="I195" s="14">
        <v>5.737704918032787E-2</v>
      </c>
      <c r="J195" s="14">
        <v>4.9180327868852458E-2</v>
      </c>
      <c r="K195" s="14"/>
      <c r="L195" s="14">
        <v>2.564102564102564E-2</v>
      </c>
      <c r="M195" s="14">
        <v>7.874015748031496E-2</v>
      </c>
      <c r="N195" s="14"/>
      <c r="O195" s="14">
        <v>3.8461538461538464E-2</v>
      </c>
      <c r="P195" s="14">
        <v>5.4054054054054057E-2</v>
      </c>
      <c r="Q195" s="14">
        <v>7.6923076923076927E-2</v>
      </c>
    </row>
    <row r="196" spans="2:17" x14ac:dyDescent="0.2">
      <c r="B196" s="20">
        <v>4</v>
      </c>
      <c r="C196" s="14">
        <v>4.5081967213114756E-2</v>
      </c>
      <c r="D196" s="14">
        <v>2.2727272727272728E-2</v>
      </c>
      <c r="E196" s="14">
        <v>8.5714285714285715E-2</v>
      </c>
      <c r="F196" s="14">
        <v>4.6511627906976744E-2</v>
      </c>
      <c r="G196" s="14">
        <v>4.0983606557377046E-2</v>
      </c>
      <c r="H196" s="14"/>
      <c r="I196" s="14">
        <v>4.9180327868852458E-2</v>
      </c>
      <c r="J196" s="14">
        <v>4.0983606557377046E-2</v>
      </c>
      <c r="K196" s="14"/>
      <c r="L196" s="14">
        <v>5.128205128205128E-2</v>
      </c>
      <c r="M196" s="14">
        <v>3.937007874015748E-2</v>
      </c>
      <c r="N196" s="14"/>
      <c r="O196" s="14">
        <v>5.7692307692307696E-2</v>
      </c>
      <c r="P196" s="14">
        <v>1.3513513513513514E-2</v>
      </c>
      <c r="Q196" s="14">
        <v>6.1538461538461542E-2</v>
      </c>
    </row>
    <row r="197" spans="2:17" x14ac:dyDescent="0.2">
      <c r="B197" s="20">
        <v>5</v>
      </c>
      <c r="C197" s="14">
        <v>9.8360655737704916E-2</v>
      </c>
      <c r="D197" s="14">
        <v>6.8181818181818177E-2</v>
      </c>
      <c r="E197" s="14">
        <v>0.17142857142857143</v>
      </c>
      <c r="F197" s="14">
        <v>0.13953488372093023</v>
      </c>
      <c r="G197" s="14">
        <v>7.3770491803278687E-2</v>
      </c>
      <c r="H197" s="14"/>
      <c r="I197" s="14">
        <v>0.12295081967213115</v>
      </c>
      <c r="J197" s="14">
        <v>7.3770491803278687E-2</v>
      </c>
      <c r="K197" s="14"/>
      <c r="L197" s="14">
        <v>0.1111111111111111</v>
      </c>
      <c r="M197" s="14">
        <v>8.6614173228346455E-2</v>
      </c>
      <c r="N197" s="14"/>
      <c r="O197" s="14">
        <v>6.7307692307692304E-2</v>
      </c>
      <c r="P197" s="14">
        <v>0.14864864864864866</v>
      </c>
      <c r="Q197" s="14">
        <v>9.2307692307692313E-2</v>
      </c>
    </row>
    <row r="198" spans="2:17" x14ac:dyDescent="0.2">
      <c r="B198" s="20">
        <v>6</v>
      </c>
      <c r="C198" s="14">
        <v>0.15163934426229508</v>
      </c>
      <c r="D198" s="14">
        <v>4.5454545454545456E-2</v>
      </c>
      <c r="E198" s="14">
        <v>0.25714285714285712</v>
      </c>
      <c r="F198" s="14">
        <v>0.20930232558139536</v>
      </c>
      <c r="G198" s="14">
        <v>0.13934426229508196</v>
      </c>
      <c r="H198" s="14"/>
      <c r="I198" s="14">
        <v>0.16393442622950818</v>
      </c>
      <c r="J198" s="14">
        <v>0.13934426229508196</v>
      </c>
      <c r="K198" s="14"/>
      <c r="L198" s="14">
        <v>0.15384615384615385</v>
      </c>
      <c r="M198" s="14">
        <v>0.14960629921259844</v>
      </c>
      <c r="N198" s="14"/>
      <c r="O198" s="14">
        <v>0.16346153846153846</v>
      </c>
      <c r="P198" s="14">
        <v>0.14864864864864866</v>
      </c>
      <c r="Q198" s="14">
        <v>0.13846153846153847</v>
      </c>
    </row>
    <row r="199" spans="2:17" x14ac:dyDescent="0.2">
      <c r="B199" s="20">
        <v>7</v>
      </c>
      <c r="C199" s="14">
        <v>0.15163934426229508</v>
      </c>
      <c r="D199" s="14">
        <v>6.8181818181818177E-2</v>
      </c>
      <c r="E199" s="14">
        <v>0.14285714285714285</v>
      </c>
      <c r="F199" s="14">
        <v>0.16279069767441862</v>
      </c>
      <c r="G199" s="14">
        <v>0.18032786885245902</v>
      </c>
      <c r="H199" s="14"/>
      <c r="I199" s="14">
        <v>0.12295081967213115</v>
      </c>
      <c r="J199" s="14">
        <v>0.18032786885245902</v>
      </c>
      <c r="K199" s="14"/>
      <c r="L199" s="14">
        <v>0.11965811965811966</v>
      </c>
      <c r="M199" s="14">
        <v>0.18110236220472442</v>
      </c>
      <c r="N199" s="14"/>
      <c r="O199" s="14">
        <v>0.20192307692307693</v>
      </c>
      <c r="P199" s="14">
        <v>9.45945945945946E-2</v>
      </c>
      <c r="Q199" s="14">
        <v>0.12307692307692308</v>
      </c>
    </row>
    <row r="200" spans="2:17" x14ac:dyDescent="0.2">
      <c r="B200" s="20">
        <v>8</v>
      </c>
      <c r="C200" s="14">
        <v>0.16803278688524589</v>
      </c>
      <c r="D200" s="14">
        <v>2.2727272727272728E-2</v>
      </c>
      <c r="E200" s="14">
        <v>5.7142857142857141E-2</v>
      </c>
      <c r="F200" s="14">
        <v>0.16279069767441862</v>
      </c>
      <c r="G200" s="14">
        <v>0.25409836065573771</v>
      </c>
      <c r="H200" s="14"/>
      <c r="I200" s="14">
        <v>8.1967213114754092E-2</v>
      </c>
      <c r="J200" s="14">
        <v>0.25409836065573771</v>
      </c>
      <c r="K200" s="14"/>
      <c r="L200" s="14">
        <v>0.17948717948717949</v>
      </c>
      <c r="M200" s="14">
        <v>0.15748031496062992</v>
      </c>
      <c r="N200" s="14"/>
      <c r="O200" s="14">
        <v>0.18269230769230768</v>
      </c>
      <c r="P200" s="14">
        <v>0.16216216216216217</v>
      </c>
      <c r="Q200" s="14">
        <v>0.15384615384615385</v>
      </c>
    </row>
    <row r="201" spans="2:17" x14ac:dyDescent="0.2">
      <c r="B201" s="20">
        <v>9</v>
      </c>
      <c r="C201" s="14">
        <v>8.1967213114754092E-2</v>
      </c>
      <c r="D201" s="14">
        <v>0</v>
      </c>
      <c r="E201" s="14">
        <v>2.8571428571428571E-2</v>
      </c>
      <c r="F201" s="14">
        <v>0.11627906976744186</v>
      </c>
      <c r="G201" s="14">
        <v>0.11475409836065574</v>
      </c>
      <c r="H201" s="14"/>
      <c r="I201" s="14">
        <v>4.9180327868852458E-2</v>
      </c>
      <c r="J201" s="14">
        <v>0.11475409836065574</v>
      </c>
      <c r="K201" s="14"/>
      <c r="L201" s="14">
        <v>6.8376068376068383E-2</v>
      </c>
      <c r="M201" s="14">
        <v>9.4488188976377951E-2</v>
      </c>
      <c r="N201" s="14"/>
      <c r="O201" s="14">
        <v>7.6923076923076927E-2</v>
      </c>
      <c r="P201" s="14">
        <v>5.4054054054054057E-2</v>
      </c>
      <c r="Q201" s="14">
        <v>0.12307692307692308</v>
      </c>
    </row>
    <row r="202" spans="2:17" x14ac:dyDescent="0.2">
      <c r="B202" t="s">
        <v>264</v>
      </c>
      <c r="C202" s="14">
        <v>8.1967213114754092E-2</v>
      </c>
      <c r="D202" s="14">
        <v>6.8181818181818177E-2</v>
      </c>
      <c r="E202" s="14">
        <v>2.8571428571428571E-2</v>
      </c>
      <c r="F202" s="14">
        <v>4.6511627906976744E-2</v>
      </c>
      <c r="G202" s="14">
        <v>0.11475409836065574</v>
      </c>
      <c r="H202" s="14"/>
      <c r="I202" s="14">
        <v>4.9180327868852458E-2</v>
      </c>
      <c r="J202" s="14">
        <v>0.11475409836065574</v>
      </c>
      <c r="K202" s="14"/>
      <c r="L202" s="14">
        <v>6.8376068376068383E-2</v>
      </c>
      <c r="M202" s="14">
        <v>9.4488188976377951E-2</v>
      </c>
      <c r="N202" s="14"/>
      <c r="O202" s="14">
        <v>6.7307692307692304E-2</v>
      </c>
      <c r="P202" s="14">
        <v>0.13513513513513514</v>
      </c>
      <c r="Q202" s="14">
        <v>4.6153846153846156E-2</v>
      </c>
    </row>
    <row r="203" spans="2:17" x14ac:dyDescent="0.2">
      <c r="B203" t="s">
        <v>257</v>
      </c>
      <c r="C203" s="14">
        <v>8.6065573770491802E-2</v>
      </c>
      <c r="D203" s="14">
        <v>0.38636363636363635</v>
      </c>
      <c r="E203" s="14">
        <v>5.7142857142857141E-2</v>
      </c>
      <c r="F203" s="14">
        <v>2.3255813953488372E-2</v>
      </c>
      <c r="G203" s="14">
        <v>8.1967213114754103E-3</v>
      </c>
      <c r="H203" s="14"/>
      <c r="I203" s="14">
        <v>0.16393442622950818</v>
      </c>
      <c r="J203" s="14">
        <v>8.1967213114754103E-3</v>
      </c>
      <c r="K203" s="14"/>
      <c r="L203" s="14">
        <v>8.5470085470085472E-2</v>
      </c>
      <c r="M203" s="14">
        <v>8.6614173228346455E-2</v>
      </c>
      <c r="N203" s="14"/>
      <c r="O203" s="14">
        <v>4.807692307692308E-2</v>
      </c>
      <c r="P203" s="14">
        <v>0.12162162162162163</v>
      </c>
      <c r="Q203" s="14">
        <v>0.1076923076923077</v>
      </c>
    </row>
    <row r="204" spans="2:17" x14ac:dyDescent="0.2">
      <c r="B204" s="19" t="s">
        <v>275</v>
      </c>
      <c r="C204" s="24">
        <v>0.18032786885245902</v>
      </c>
      <c r="D204" s="24">
        <v>0.34090909090909088</v>
      </c>
      <c r="E204" s="24">
        <v>0.25714285714285712</v>
      </c>
      <c r="F204" s="24">
        <v>0.13953488372093023</v>
      </c>
      <c r="G204" s="24">
        <v>0.11475409836065573</v>
      </c>
      <c r="H204" s="24"/>
      <c r="I204" s="24">
        <v>0.24590163934426229</v>
      </c>
      <c r="J204" s="24">
        <v>0.11475409836065573</v>
      </c>
      <c r="K204" s="24"/>
      <c r="L204" s="24">
        <v>0.21367521367521369</v>
      </c>
      <c r="M204" s="24">
        <v>0.14960629921259844</v>
      </c>
      <c r="N204" s="24"/>
      <c r="O204" s="24">
        <v>0.19230769230769235</v>
      </c>
      <c r="P204" s="24">
        <v>0.13513513513513514</v>
      </c>
      <c r="Q204" s="24">
        <v>0.2153846153846154</v>
      </c>
    </row>
    <row r="205" spans="2:17" x14ac:dyDescent="0.2">
      <c r="B205" s="19" t="s">
        <v>273</v>
      </c>
      <c r="C205" s="24">
        <v>0.63524590163934425</v>
      </c>
      <c r="D205" s="24">
        <v>0.20454545454545453</v>
      </c>
      <c r="E205" s="24">
        <v>0.51428571428571423</v>
      </c>
      <c r="F205" s="24">
        <v>0.69767441860465118</v>
      </c>
      <c r="G205" s="24">
        <v>0.80327868852459017</v>
      </c>
      <c r="H205" s="24"/>
      <c r="I205" s="24">
        <v>0.46721311475409832</v>
      </c>
      <c r="J205" s="24">
        <v>0.80327868852459017</v>
      </c>
      <c r="K205" s="24"/>
      <c r="L205" s="24">
        <v>0.58974358974358976</v>
      </c>
      <c r="M205" s="24">
        <v>0.67716535433070879</v>
      </c>
      <c r="N205" s="24"/>
      <c r="O205" s="24">
        <v>0.69230769230769229</v>
      </c>
      <c r="P205" s="24">
        <v>0.59459459459459463</v>
      </c>
      <c r="Q205" s="24">
        <v>0.58461538461538476</v>
      </c>
    </row>
    <row r="206" spans="2:17" x14ac:dyDescent="0.2">
      <c r="C206" s="14"/>
      <c r="D206" s="14"/>
      <c r="E206" s="14"/>
      <c r="F206" s="14"/>
      <c r="G206" s="14"/>
      <c r="H206" s="14"/>
      <c r="I206" s="14"/>
      <c r="J206" s="14"/>
      <c r="K206" s="14"/>
      <c r="L206" s="14"/>
      <c r="M206" s="14"/>
      <c r="N206" s="14"/>
      <c r="O206" s="14"/>
      <c r="P206" s="14"/>
      <c r="Q206" s="14"/>
    </row>
    <row r="207" spans="2:17" x14ac:dyDescent="0.2">
      <c r="B207" s="19" t="s">
        <v>269</v>
      </c>
      <c r="C207" s="14"/>
      <c r="D207" s="14"/>
      <c r="E207" s="14"/>
      <c r="F207" s="14"/>
      <c r="G207" s="14"/>
      <c r="H207" s="14"/>
      <c r="I207" s="14"/>
      <c r="J207" s="14"/>
      <c r="K207" s="14"/>
      <c r="L207" s="14"/>
      <c r="M207" s="14"/>
      <c r="N207" s="14"/>
      <c r="O207" s="14"/>
      <c r="P207" s="14"/>
      <c r="Q207" s="14"/>
    </row>
    <row r="208" spans="2:17" x14ac:dyDescent="0.2">
      <c r="B208" s="17" t="s">
        <v>49</v>
      </c>
      <c r="C208" s="14"/>
      <c r="D208" s="14"/>
      <c r="E208" s="14"/>
      <c r="F208" s="14"/>
      <c r="G208" s="14"/>
      <c r="H208" s="14"/>
      <c r="I208" s="14"/>
      <c r="J208" s="14"/>
      <c r="K208" s="14"/>
      <c r="L208" s="14"/>
      <c r="M208" s="14"/>
      <c r="N208" s="14"/>
      <c r="O208" s="14"/>
      <c r="P208" s="14"/>
      <c r="Q208" s="14"/>
    </row>
    <row r="209" spans="2:17" x14ac:dyDescent="0.2">
      <c r="B209" t="s">
        <v>263</v>
      </c>
      <c r="C209" s="14">
        <v>4.0983606557377051E-3</v>
      </c>
      <c r="D209" s="14">
        <v>0</v>
      </c>
      <c r="E209" s="14">
        <v>0</v>
      </c>
      <c r="F209" s="14">
        <v>0</v>
      </c>
      <c r="G209" s="14">
        <v>8.1967213114754103E-3</v>
      </c>
      <c r="H209" s="14"/>
      <c r="I209" s="14">
        <v>0</v>
      </c>
      <c r="J209" s="14">
        <v>8.1967213114754103E-3</v>
      </c>
      <c r="K209" s="14"/>
      <c r="L209" s="14">
        <v>8.5470085470085479E-3</v>
      </c>
      <c r="M209" s="14">
        <v>0</v>
      </c>
      <c r="N209" s="14"/>
      <c r="O209" s="14">
        <v>9.5238095238095247E-3</v>
      </c>
      <c r="P209" s="14">
        <v>0</v>
      </c>
      <c r="Q209" s="14">
        <v>0</v>
      </c>
    </row>
    <row r="210" spans="2:17" x14ac:dyDescent="0.2">
      <c r="B210" s="20">
        <v>1</v>
      </c>
      <c r="C210" s="14">
        <v>1.2295081967213115E-2</v>
      </c>
      <c r="D210" s="14">
        <v>2.2727272727272728E-2</v>
      </c>
      <c r="E210" s="14">
        <v>0</v>
      </c>
      <c r="F210" s="14">
        <v>0</v>
      </c>
      <c r="G210" s="14">
        <v>1.6393442622950821E-2</v>
      </c>
      <c r="H210" s="14"/>
      <c r="I210" s="14">
        <v>8.1967213114754103E-3</v>
      </c>
      <c r="J210" s="14">
        <v>1.6393442622950821E-2</v>
      </c>
      <c r="K210" s="14"/>
      <c r="L210" s="14">
        <v>8.5470085470085479E-3</v>
      </c>
      <c r="M210" s="14">
        <v>1.5748031496062992E-2</v>
      </c>
      <c r="N210" s="14"/>
      <c r="O210" s="14">
        <v>9.5238095238095247E-3</v>
      </c>
      <c r="P210" s="14">
        <v>1.3698630136986301E-2</v>
      </c>
      <c r="Q210" s="14">
        <v>0</v>
      </c>
    </row>
    <row r="211" spans="2:17" x14ac:dyDescent="0.2">
      <c r="B211" s="20">
        <v>2</v>
      </c>
      <c r="C211" s="14">
        <v>4.0983606557377046E-2</v>
      </c>
      <c r="D211" s="14">
        <v>6.8181818181818177E-2</v>
      </c>
      <c r="E211" s="14">
        <v>5.5555555555555552E-2</v>
      </c>
      <c r="F211" s="14">
        <v>0</v>
      </c>
      <c r="G211" s="14">
        <v>4.0983606557377046E-2</v>
      </c>
      <c r="H211" s="14"/>
      <c r="I211" s="14">
        <v>4.0983606557377046E-2</v>
      </c>
      <c r="J211" s="14">
        <v>4.0983606557377046E-2</v>
      </c>
      <c r="K211" s="14"/>
      <c r="L211" s="14">
        <v>3.4188034188034191E-2</v>
      </c>
      <c r="M211" s="14">
        <v>4.7244094488188976E-2</v>
      </c>
      <c r="N211" s="14"/>
      <c r="O211" s="14">
        <v>1.9047619047619049E-2</v>
      </c>
      <c r="P211" s="14">
        <v>6.8493150684931503E-2</v>
      </c>
      <c r="Q211" s="14">
        <v>4.6153846153846156E-2</v>
      </c>
    </row>
    <row r="212" spans="2:17" x14ac:dyDescent="0.2">
      <c r="B212" s="20">
        <v>3</v>
      </c>
      <c r="C212" s="14">
        <v>3.6885245901639344E-2</v>
      </c>
      <c r="D212" s="14">
        <v>9.0909090909090912E-2</v>
      </c>
      <c r="E212" s="14">
        <v>2.7777777777777776E-2</v>
      </c>
      <c r="F212" s="14">
        <v>4.7619047619047616E-2</v>
      </c>
      <c r="G212" s="14">
        <v>1.6393442622950821E-2</v>
      </c>
      <c r="H212" s="14"/>
      <c r="I212" s="14">
        <v>5.737704918032787E-2</v>
      </c>
      <c r="J212" s="14">
        <v>1.6393442622950821E-2</v>
      </c>
      <c r="K212" s="14"/>
      <c r="L212" s="14">
        <v>2.564102564102564E-2</v>
      </c>
      <c r="M212" s="14">
        <v>4.7244094488188976E-2</v>
      </c>
      <c r="N212" s="14"/>
      <c r="O212" s="14">
        <v>3.8095238095238099E-2</v>
      </c>
      <c r="P212" s="14">
        <v>5.4794520547945202E-2</v>
      </c>
      <c r="Q212" s="14">
        <v>1.5384615384615385E-2</v>
      </c>
    </row>
    <row r="213" spans="2:17" x14ac:dyDescent="0.2">
      <c r="B213" s="20">
        <v>4</v>
      </c>
      <c r="C213" s="14">
        <v>2.8688524590163935E-2</v>
      </c>
      <c r="D213" s="14">
        <v>2.2727272727272728E-2</v>
      </c>
      <c r="E213" s="14">
        <v>5.5555555555555552E-2</v>
      </c>
      <c r="F213" s="14">
        <v>2.3809523809523808E-2</v>
      </c>
      <c r="G213" s="14">
        <v>2.4590163934426229E-2</v>
      </c>
      <c r="H213" s="14"/>
      <c r="I213" s="14">
        <v>3.2786885245901641E-2</v>
      </c>
      <c r="J213" s="14">
        <v>2.4590163934426229E-2</v>
      </c>
      <c r="K213" s="14"/>
      <c r="L213" s="14">
        <v>5.128205128205128E-2</v>
      </c>
      <c r="M213" s="14">
        <v>7.874015748031496E-3</v>
      </c>
      <c r="N213" s="14"/>
      <c r="O213" s="14">
        <v>1.9047619047619049E-2</v>
      </c>
      <c r="P213" s="14">
        <v>0</v>
      </c>
      <c r="Q213" s="14">
        <v>7.6923076923076927E-2</v>
      </c>
    </row>
    <row r="214" spans="2:17" x14ac:dyDescent="0.2">
      <c r="B214" s="20">
        <v>5</v>
      </c>
      <c r="C214" s="14">
        <v>9.8360655737704916E-2</v>
      </c>
      <c r="D214" s="14">
        <v>6.8181818181818177E-2</v>
      </c>
      <c r="E214" s="14">
        <v>0.1111111111111111</v>
      </c>
      <c r="F214" s="14">
        <v>0.21428571428571427</v>
      </c>
      <c r="G214" s="14">
        <v>6.5573770491803282E-2</v>
      </c>
      <c r="H214" s="14"/>
      <c r="I214" s="14">
        <v>0.13114754098360656</v>
      </c>
      <c r="J214" s="14">
        <v>6.5573770491803282E-2</v>
      </c>
      <c r="K214" s="14"/>
      <c r="L214" s="14">
        <v>0.11965811965811966</v>
      </c>
      <c r="M214" s="14">
        <v>7.874015748031496E-2</v>
      </c>
      <c r="N214" s="14"/>
      <c r="O214" s="14">
        <v>0.10476190476190476</v>
      </c>
      <c r="P214" s="14">
        <v>9.5890410958904104E-2</v>
      </c>
      <c r="Q214" s="14">
        <v>9.2307692307692313E-2</v>
      </c>
    </row>
    <row r="215" spans="2:17" x14ac:dyDescent="0.2">
      <c r="B215" s="20">
        <v>6</v>
      </c>
      <c r="C215" s="14">
        <v>0.10245901639344263</v>
      </c>
      <c r="D215" s="14">
        <v>9.0909090909090912E-2</v>
      </c>
      <c r="E215" s="14">
        <v>0.16666666666666666</v>
      </c>
      <c r="F215" s="14">
        <v>0.16666666666666666</v>
      </c>
      <c r="G215" s="14">
        <v>6.5573770491803282E-2</v>
      </c>
      <c r="H215" s="14"/>
      <c r="I215" s="14">
        <v>0.13934426229508196</v>
      </c>
      <c r="J215" s="14">
        <v>6.5573770491803282E-2</v>
      </c>
      <c r="K215" s="14"/>
      <c r="L215" s="14">
        <v>8.5470085470085472E-2</v>
      </c>
      <c r="M215" s="14">
        <v>0.11811023622047244</v>
      </c>
      <c r="N215" s="14"/>
      <c r="O215" s="14">
        <v>7.6190476190476197E-2</v>
      </c>
      <c r="P215" s="14">
        <v>9.5890410958904104E-2</v>
      </c>
      <c r="Q215" s="14">
        <v>0.15384615384615385</v>
      </c>
    </row>
    <row r="216" spans="2:17" x14ac:dyDescent="0.2">
      <c r="B216" s="20">
        <v>7</v>
      </c>
      <c r="C216" s="14">
        <v>0.18442622950819673</v>
      </c>
      <c r="D216" s="14">
        <v>0.13636363636363635</v>
      </c>
      <c r="E216" s="14">
        <v>0.19444444444444445</v>
      </c>
      <c r="F216" s="14">
        <v>0.23809523809523808</v>
      </c>
      <c r="G216" s="14">
        <v>0.18032786885245902</v>
      </c>
      <c r="H216" s="14"/>
      <c r="I216" s="14">
        <v>0.18852459016393441</v>
      </c>
      <c r="J216" s="14">
        <v>0.18032786885245902</v>
      </c>
      <c r="K216" s="14"/>
      <c r="L216" s="14">
        <v>0.14529914529914531</v>
      </c>
      <c r="M216" s="14">
        <v>0.22047244094488189</v>
      </c>
      <c r="N216" s="14"/>
      <c r="O216" s="14">
        <v>0.19047619047619047</v>
      </c>
      <c r="P216" s="14">
        <v>0.17808219178082191</v>
      </c>
      <c r="Q216" s="14">
        <v>0.18461538461538463</v>
      </c>
    </row>
    <row r="217" spans="2:17" x14ac:dyDescent="0.2">
      <c r="B217" s="20">
        <v>8</v>
      </c>
      <c r="C217" s="14">
        <v>0.19262295081967212</v>
      </c>
      <c r="D217" s="14">
        <v>0.20454545454545456</v>
      </c>
      <c r="E217" s="14">
        <v>0.16666666666666666</v>
      </c>
      <c r="F217" s="14">
        <v>4.7619047619047616E-2</v>
      </c>
      <c r="G217" s="14">
        <v>0.24590163934426229</v>
      </c>
      <c r="H217" s="14"/>
      <c r="I217" s="14">
        <v>0.13934426229508196</v>
      </c>
      <c r="J217" s="14">
        <v>0.24590163934426229</v>
      </c>
      <c r="K217" s="14"/>
      <c r="L217" s="14">
        <v>0.18803418803418803</v>
      </c>
      <c r="M217" s="14">
        <v>0.19685039370078741</v>
      </c>
      <c r="N217" s="14"/>
      <c r="O217" s="14">
        <v>0.23809523809523808</v>
      </c>
      <c r="P217" s="14">
        <v>0.17808219178082191</v>
      </c>
      <c r="Q217" s="14">
        <v>0.13846153846153847</v>
      </c>
    </row>
    <row r="218" spans="2:17" x14ac:dyDescent="0.2">
      <c r="B218" s="20">
        <v>9</v>
      </c>
      <c r="C218" s="14">
        <v>0.12295081967213115</v>
      </c>
      <c r="D218" s="14">
        <v>2.2727272727272728E-2</v>
      </c>
      <c r="E218" s="14">
        <v>8.3333333333333329E-2</v>
      </c>
      <c r="F218" s="14">
        <v>0.11904761904761904</v>
      </c>
      <c r="G218" s="14">
        <v>0.1721311475409836</v>
      </c>
      <c r="H218" s="14"/>
      <c r="I218" s="14">
        <v>7.3770491803278687E-2</v>
      </c>
      <c r="J218" s="14">
        <v>0.1721311475409836</v>
      </c>
      <c r="K218" s="14"/>
      <c r="L218" s="14">
        <v>0.13675213675213677</v>
      </c>
      <c r="M218" s="14">
        <v>0.11023622047244094</v>
      </c>
      <c r="N218" s="14"/>
      <c r="O218" s="14">
        <v>0.10476190476190476</v>
      </c>
      <c r="P218" s="14">
        <v>0.1095890410958904</v>
      </c>
      <c r="Q218" s="14">
        <v>0.16923076923076924</v>
      </c>
    </row>
    <row r="219" spans="2:17" x14ac:dyDescent="0.2">
      <c r="B219" t="s">
        <v>264</v>
      </c>
      <c r="C219" s="14">
        <v>0.11065573770491803</v>
      </c>
      <c r="D219" s="14">
        <v>9.0909090909090912E-2</v>
      </c>
      <c r="E219" s="14">
        <v>5.5555555555555552E-2</v>
      </c>
      <c r="F219" s="14">
        <v>0.11904761904761904</v>
      </c>
      <c r="G219" s="14">
        <v>0.13114754098360656</v>
      </c>
      <c r="H219" s="14"/>
      <c r="I219" s="14">
        <v>9.0163934426229511E-2</v>
      </c>
      <c r="J219" s="14">
        <v>0.13114754098360656</v>
      </c>
      <c r="K219" s="14"/>
      <c r="L219" s="14">
        <v>0.1111111111111111</v>
      </c>
      <c r="M219" s="14">
        <v>0.11023622047244094</v>
      </c>
      <c r="N219" s="14"/>
      <c r="O219" s="14">
        <v>0.13333333333333333</v>
      </c>
      <c r="P219" s="14">
        <v>0.12328767123287671</v>
      </c>
      <c r="Q219" s="14">
        <v>6.1538461538461542E-2</v>
      </c>
    </row>
    <row r="220" spans="2:17" x14ac:dyDescent="0.2">
      <c r="B220" t="s">
        <v>257</v>
      </c>
      <c r="C220" s="14">
        <v>6.5573770491803282E-2</v>
      </c>
      <c r="D220" s="14">
        <v>0.18181818181818182</v>
      </c>
      <c r="E220" s="14">
        <v>8.3333333333333329E-2</v>
      </c>
      <c r="F220" s="14">
        <v>2.3809523809523808E-2</v>
      </c>
      <c r="G220" s="14">
        <v>3.2786885245901641E-2</v>
      </c>
      <c r="H220" s="14"/>
      <c r="I220" s="14">
        <v>9.8360655737704916E-2</v>
      </c>
      <c r="J220" s="14">
        <v>3.2786885245901641E-2</v>
      </c>
      <c r="K220" s="14"/>
      <c r="L220" s="14">
        <v>8.5470085470085472E-2</v>
      </c>
      <c r="M220" s="14">
        <v>4.7244094488188976E-2</v>
      </c>
      <c r="N220" s="14"/>
      <c r="O220" s="14">
        <v>5.7142857142857141E-2</v>
      </c>
      <c r="P220" s="14">
        <v>8.2191780821917804E-2</v>
      </c>
      <c r="Q220" s="14">
        <v>6.1538461538461542E-2</v>
      </c>
    </row>
    <row r="221" spans="2:17" x14ac:dyDescent="0.2">
      <c r="B221" s="19" t="s">
        <v>275</v>
      </c>
      <c r="C221" s="24">
        <v>0.12295081967213115</v>
      </c>
      <c r="D221" s="24">
        <v>0.20454545454545456</v>
      </c>
      <c r="E221" s="24">
        <v>0.1388888888888889</v>
      </c>
      <c r="F221" s="24">
        <v>7.1428571428571425E-2</v>
      </c>
      <c r="G221" s="24">
        <v>0.10655737704918032</v>
      </c>
      <c r="H221" s="24"/>
      <c r="I221" s="24">
        <v>0.13934426229508198</v>
      </c>
      <c r="J221" s="24">
        <v>0.10655737704918032</v>
      </c>
      <c r="K221" s="24"/>
      <c r="L221" s="24">
        <v>0.12820512820512819</v>
      </c>
      <c r="M221" s="24">
        <v>0.11811023622047244</v>
      </c>
      <c r="N221" s="24"/>
      <c r="O221" s="24">
        <v>9.5238095238095247E-2</v>
      </c>
      <c r="P221" s="24">
        <v>0.13698630136986301</v>
      </c>
      <c r="Q221" s="24">
        <v>0.13846153846153847</v>
      </c>
    </row>
    <row r="222" spans="2:17" x14ac:dyDescent="0.2">
      <c r="B222" s="19" t="s">
        <v>273</v>
      </c>
      <c r="C222" s="24">
        <v>0.71311475409836056</v>
      </c>
      <c r="D222" s="24">
        <v>0.54545454545454541</v>
      </c>
      <c r="E222" s="24">
        <v>0.66666666666666674</v>
      </c>
      <c r="F222" s="24">
        <v>0.69047619047619047</v>
      </c>
      <c r="G222" s="24">
        <v>0.79508196721311475</v>
      </c>
      <c r="H222" s="24"/>
      <c r="I222" s="24">
        <v>0.63114754098360648</v>
      </c>
      <c r="J222" s="24">
        <v>0.79508196721311475</v>
      </c>
      <c r="K222" s="24"/>
      <c r="L222" s="24">
        <v>0.66666666666666674</v>
      </c>
      <c r="M222" s="24">
        <v>0.75590551181102372</v>
      </c>
      <c r="N222" s="24"/>
      <c r="O222" s="24">
        <v>0.74285714285714277</v>
      </c>
      <c r="P222" s="24">
        <v>0.68493150684931514</v>
      </c>
      <c r="Q222" s="24">
        <v>0.70769230769230773</v>
      </c>
    </row>
    <row r="223" spans="2:17" x14ac:dyDescent="0.2">
      <c r="C223" s="14"/>
      <c r="D223" s="14"/>
      <c r="E223" s="14"/>
      <c r="F223" s="14"/>
      <c r="G223" s="14"/>
      <c r="H223" s="14"/>
      <c r="I223" s="14"/>
      <c r="J223" s="14"/>
      <c r="K223" s="14"/>
      <c r="L223" s="14"/>
      <c r="M223" s="14"/>
      <c r="N223" s="14"/>
      <c r="O223" s="14"/>
      <c r="P223" s="14"/>
      <c r="Q223" s="14"/>
    </row>
    <row r="224" spans="2:17" x14ac:dyDescent="0.2">
      <c r="B224" s="19" t="s">
        <v>270</v>
      </c>
      <c r="C224" s="14"/>
      <c r="D224" s="14"/>
      <c r="E224" s="14"/>
      <c r="F224" s="14"/>
      <c r="G224" s="14"/>
      <c r="H224" s="14"/>
      <c r="I224" s="14"/>
      <c r="J224" s="14"/>
      <c r="K224" s="14"/>
      <c r="L224" s="14"/>
      <c r="M224" s="14"/>
      <c r="N224" s="14"/>
      <c r="O224" s="14"/>
      <c r="P224" s="14"/>
      <c r="Q224" s="14"/>
    </row>
    <row r="225" spans="2:17" x14ac:dyDescent="0.2">
      <c r="B225" s="17" t="s">
        <v>49</v>
      </c>
      <c r="C225" s="14"/>
      <c r="D225" s="14"/>
      <c r="E225" s="14"/>
      <c r="F225" s="14"/>
      <c r="G225" s="14"/>
      <c r="H225" s="14"/>
      <c r="I225" s="14"/>
      <c r="J225" s="14"/>
      <c r="K225" s="14"/>
      <c r="L225" s="14"/>
      <c r="M225" s="14"/>
      <c r="N225" s="14"/>
      <c r="O225" s="14"/>
      <c r="P225" s="14"/>
      <c r="Q225" s="14"/>
    </row>
    <row r="226" spans="2:17" x14ac:dyDescent="0.2">
      <c r="B226" t="s">
        <v>263</v>
      </c>
      <c r="C226" s="14">
        <v>4.0816326530612249E-3</v>
      </c>
      <c r="D226" s="14">
        <v>0</v>
      </c>
      <c r="E226" s="14">
        <v>0</v>
      </c>
      <c r="F226" s="14">
        <v>0</v>
      </c>
      <c r="G226" s="14">
        <v>8.130081300813009E-3</v>
      </c>
      <c r="H226" s="14"/>
      <c r="I226" s="14">
        <v>0</v>
      </c>
      <c r="J226" s="14">
        <v>8.130081300813009E-3</v>
      </c>
      <c r="K226" s="14"/>
      <c r="L226" s="14">
        <v>8.3333333333333332E-3</v>
      </c>
      <c r="M226" s="14">
        <v>0</v>
      </c>
      <c r="N226" s="14"/>
      <c r="O226" s="14">
        <v>9.8039215686274508E-3</v>
      </c>
      <c r="P226" s="14">
        <v>0</v>
      </c>
      <c r="Q226" s="14">
        <v>0</v>
      </c>
    </row>
    <row r="227" spans="2:17" x14ac:dyDescent="0.2">
      <c r="B227" s="20">
        <v>1</v>
      </c>
      <c r="C227" s="14">
        <v>2.0408163265306121E-2</v>
      </c>
      <c r="D227" s="14">
        <v>6.8181818181818177E-2</v>
      </c>
      <c r="E227" s="14">
        <v>0</v>
      </c>
      <c r="F227" s="14">
        <v>2.2727272727272728E-2</v>
      </c>
      <c r="G227" s="14">
        <v>8.130081300813009E-3</v>
      </c>
      <c r="H227" s="14"/>
      <c r="I227" s="14">
        <v>3.2786885245901641E-2</v>
      </c>
      <c r="J227" s="14">
        <v>8.130081300813009E-3</v>
      </c>
      <c r="K227" s="14"/>
      <c r="L227" s="14">
        <v>2.5000000000000001E-2</v>
      </c>
      <c r="M227" s="14">
        <v>1.6E-2</v>
      </c>
      <c r="N227" s="14"/>
      <c r="O227" s="14">
        <v>2.9411764705882353E-2</v>
      </c>
      <c r="P227" s="14">
        <v>1.3333333333333334E-2</v>
      </c>
      <c r="Q227" s="14">
        <v>1.4925373134328358E-2</v>
      </c>
    </row>
    <row r="228" spans="2:17" x14ac:dyDescent="0.2">
      <c r="B228" s="20">
        <v>2</v>
      </c>
      <c r="C228" s="14">
        <v>2.0408163265306121E-2</v>
      </c>
      <c r="D228" s="14">
        <v>0</v>
      </c>
      <c r="E228" s="14">
        <v>0</v>
      </c>
      <c r="F228" s="14">
        <v>6.8181818181818177E-2</v>
      </c>
      <c r="G228" s="14">
        <v>1.6260162601626018E-2</v>
      </c>
      <c r="H228" s="14"/>
      <c r="I228" s="14">
        <v>2.4590163934426229E-2</v>
      </c>
      <c r="J228" s="14">
        <v>1.6260162601626018E-2</v>
      </c>
      <c r="K228" s="14"/>
      <c r="L228" s="14">
        <v>1.6666666666666666E-2</v>
      </c>
      <c r="M228" s="14">
        <v>2.4E-2</v>
      </c>
      <c r="N228" s="14"/>
      <c r="O228" s="14">
        <v>1.9607843137254902E-2</v>
      </c>
      <c r="P228" s="14">
        <v>0.04</v>
      </c>
      <c r="Q228" s="14">
        <v>0</v>
      </c>
    </row>
    <row r="229" spans="2:17" x14ac:dyDescent="0.2">
      <c r="B229" s="20">
        <v>3</v>
      </c>
      <c r="C229" s="14">
        <v>3.2653061224489799E-2</v>
      </c>
      <c r="D229" s="14">
        <v>0.13636363636363635</v>
      </c>
      <c r="E229" s="14">
        <v>2.9411764705882353E-2</v>
      </c>
      <c r="F229" s="14">
        <v>0</v>
      </c>
      <c r="G229" s="14">
        <v>8.130081300813009E-3</v>
      </c>
      <c r="H229" s="14"/>
      <c r="I229" s="14">
        <v>5.737704918032787E-2</v>
      </c>
      <c r="J229" s="14">
        <v>8.130081300813009E-3</v>
      </c>
      <c r="K229" s="14"/>
      <c r="L229" s="14">
        <v>3.3333333333333333E-2</v>
      </c>
      <c r="M229" s="14">
        <v>3.2000000000000001E-2</v>
      </c>
      <c r="N229" s="14"/>
      <c r="O229" s="14">
        <v>1.9607843137254902E-2</v>
      </c>
      <c r="P229" s="14">
        <v>1.3333333333333334E-2</v>
      </c>
      <c r="Q229" s="14">
        <v>7.4626865671641784E-2</v>
      </c>
    </row>
    <row r="230" spans="2:17" x14ac:dyDescent="0.2">
      <c r="B230" s="20">
        <v>4</v>
      </c>
      <c r="C230" s="14">
        <v>4.4897959183673466E-2</v>
      </c>
      <c r="D230" s="14">
        <v>4.5454545454545456E-2</v>
      </c>
      <c r="E230" s="14">
        <v>0</v>
      </c>
      <c r="F230" s="14">
        <v>4.5454545454545456E-2</v>
      </c>
      <c r="G230" s="14">
        <v>5.6910569105691054E-2</v>
      </c>
      <c r="H230" s="14"/>
      <c r="I230" s="14">
        <v>3.2786885245901641E-2</v>
      </c>
      <c r="J230" s="14">
        <v>5.6910569105691054E-2</v>
      </c>
      <c r="K230" s="14"/>
      <c r="L230" s="14">
        <v>0.05</v>
      </c>
      <c r="M230" s="14">
        <v>0.04</v>
      </c>
      <c r="N230" s="14"/>
      <c r="O230" s="14">
        <v>6.8627450980392163E-2</v>
      </c>
      <c r="P230" s="14">
        <v>2.6666666666666668E-2</v>
      </c>
      <c r="Q230" s="14">
        <v>2.9850746268656716E-2</v>
      </c>
    </row>
    <row r="231" spans="2:17" x14ac:dyDescent="0.2">
      <c r="B231" s="20">
        <v>5</v>
      </c>
      <c r="C231" s="14">
        <v>8.5714285714285715E-2</v>
      </c>
      <c r="D231" s="14">
        <v>6.8181818181818177E-2</v>
      </c>
      <c r="E231" s="14">
        <v>0.17647058823529413</v>
      </c>
      <c r="F231" s="14">
        <v>0.11363636363636363</v>
      </c>
      <c r="G231" s="14">
        <v>5.6910569105691054E-2</v>
      </c>
      <c r="H231" s="14"/>
      <c r="I231" s="14">
        <v>0.11475409836065574</v>
      </c>
      <c r="J231" s="14">
        <v>5.6910569105691054E-2</v>
      </c>
      <c r="K231" s="14"/>
      <c r="L231" s="14">
        <v>7.4999999999999997E-2</v>
      </c>
      <c r="M231" s="14">
        <v>9.6000000000000002E-2</v>
      </c>
      <c r="N231" s="14"/>
      <c r="O231" s="14">
        <v>5.8823529411764705E-2</v>
      </c>
      <c r="P231" s="14">
        <v>0.12</v>
      </c>
      <c r="Q231" s="14">
        <v>8.9552238805970144E-2</v>
      </c>
    </row>
    <row r="232" spans="2:17" x14ac:dyDescent="0.2">
      <c r="B232" s="20">
        <v>6</v>
      </c>
      <c r="C232" s="14">
        <v>0.11836734693877551</v>
      </c>
      <c r="D232" s="14">
        <v>0.15909090909090909</v>
      </c>
      <c r="E232" s="14">
        <v>0.11764705882352941</v>
      </c>
      <c r="F232" s="14">
        <v>0.11363636363636363</v>
      </c>
      <c r="G232" s="14">
        <v>0.10569105691056911</v>
      </c>
      <c r="H232" s="14"/>
      <c r="I232" s="14">
        <v>0.13114754098360656</v>
      </c>
      <c r="J232" s="14">
        <v>0.10569105691056911</v>
      </c>
      <c r="K232" s="14"/>
      <c r="L232" s="14">
        <v>0.14166666666666666</v>
      </c>
      <c r="M232" s="14">
        <v>9.6000000000000002E-2</v>
      </c>
      <c r="N232" s="14"/>
      <c r="O232" s="14">
        <v>9.8039215686274508E-2</v>
      </c>
      <c r="P232" s="14">
        <v>0.16</v>
      </c>
      <c r="Q232" s="14">
        <v>0.1044776119402985</v>
      </c>
    </row>
    <row r="233" spans="2:17" x14ac:dyDescent="0.2">
      <c r="B233" s="20">
        <v>7</v>
      </c>
      <c r="C233" s="14">
        <v>0.14693877551020409</v>
      </c>
      <c r="D233" s="14">
        <v>0.11363636363636363</v>
      </c>
      <c r="E233" s="14">
        <v>0.20588235294117646</v>
      </c>
      <c r="F233" s="14">
        <v>0.13636363636363635</v>
      </c>
      <c r="G233" s="14">
        <v>0.14634146341463414</v>
      </c>
      <c r="H233" s="14"/>
      <c r="I233" s="14">
        <v>0.14754098360655737</v>
      </c>
      <c r="J233" s="14">
        <v>0.14634146341463414</v>
      </c>
      <c r="K233" s="14"/>
      <c r="L233" s="14">
        <v>0.14166666666666666</v>
      </c>
      <c r="M233" s="14">
        <v>0.152</v>
      </c>
      <c r="N233" s="14"/>
      <c r="O233" s="14">
        <v>0.14705882352941177</v>
      </c>
      <c r="P233" s="14">
        <v>0.12</v>
      </c>
      <c r="Q233" s="14">
        <v>0.16417910447761194</v>
      </c>
    </row>
    <row r="234" spans="2:17" x14ac:dyDescent="0.2">
      <c r="B234" s="20">
        <v>8</v>
      </c>
      <c r="C234" s="14">
        <v>0.22040816326530613</v>
      </c>
      <c r="D234" s="14">
        <v>0.15909090909090909</v>
      </c>
      <c r="E234" s="14">
        <v>0.14705882352941177</v>
      </c>
      <c r="F234" s="14">
        <v>0.25</v>
      </c>
      <c r="G234" s="14">
        <v>0.25203252032520324</v>
      </c>
      <c r="H234" s="14"/>
      <c r="I234" s="14">
        <v>0.18852459016393441</v>
      </c>
      <c r="J234" s="14">
        <v>0.25203252032520324</v>
      </c>
      <c r="K234" s="14"/>
      <c r="L234" s="14">
        <v>0.18333333333333332</v>
      </c>
      <c r="M234" s="14">
        <v>0.25600000000000001</v>
      </c>
      <c r="N234" s="14"/>
      <c r="O234" s="14">
        <v>0.23529411764705882</v>
      </c>
      <c r="P234" s="14">
        <v>0.2</v>
      </c>
      <c r="Q234" s="14">
        <v>0.22388059701492538</v>
      </c>
    </row>
    <row r="235" spans="2:17" x14ac:dyDescent="0.2">
      <c r="B235" s="20">
        <v>9</v>
      </c>
      <c r="C235" s="14">
        <v>0.1306122448979592</v>
      </c>
      <c r="D235" s="14">
        <v>4.5454545454545456E-2</v>
      </c>
      <c r="E235" s="14">
        <v>0.23529411764705882</v>
      </c>
      <c r="F235" s="14">
        <v>0.11363636363636363</v>
      </c>
      <c r="G235" s="14">
        <v>0.13821138211382114</v>
      </c>
      <c r="H235" s="14"/>
      <c r="I235" s="14">
        <v>0.12295081967213115</v>
      </c>
      <c r="J235" s="14">
        <v>0.13821138211382114</v>
      </c>
      <c r="K235" s="14"/>
      <c r="L235" s="14">
        <v>0.15833333333333333</v>
      </c>
      <c r="M235" s="14">
        <v>0.104</v>
      </c>
      <c r="N235" s="14"/>
      <c r="O235" s="14">
        <v>0.14705882352941177</v>
      </c>
      <c r="P235" s="14">
        <v>0.08</v>
      </c>
      <c r="Q235" s="14">
        <v>0.16417910447761194</v>
      </c>
    </row>
    <row r="236" spans="2:17" x14ac:dyDescent="0.2">
      <c r="B236" t="s">
        <v>264</v>
      </c>
      <c r="C236" s="14">
        <v>0.15918367346938775</v>
      </c>
      <c r="D236" s="14">
        <v>0.15909090909090909</v>
      </c>
      <c r="E236" s="14">
        <v>8.8235294117647065E-2</v>
      </c>
      <c r="F236" s="14">
        <v>0.11363636363636363</v>
      </c>
      <c r="G236" s="14">
        <v>0.1951219512195122</v>
      </c>
      <c r="H236" s="14"/>
      <c r="I236" s="14">
        <v>0.12295081967213115</v>
      </c>
      <c r="J236" s="14">
        <v>0.1951219512195122</v>
      </c>
      <c r="K236" s="14"/>
      <c r="L236" s="14">
        <v>0.15</v>
      </c>
      <c r="M236" s="14">
        <v>0.16800000000000001</v>
      </c>
      <c r="N236" s="14"/>
      <c r="O236" s="14">
        <v>0.15686274509803921</v>
      </c>
      <c r="P236" s="14">
        <v>0.2</v>
      </c>
      <c r="Q236" s="14">
        <v>0.11940298507462686</v>
      </c>
    </row>
    <row r="237" spans="2:17" x14ac:dyDescent="0.2">
      <c r="B237" t="s">
        <v>257</v>
      </c>
      <c r="C237" s="14">
        <v>1.6326530612244899E-2</v>
      </c>
      <c r="D237" s="14">
        <v>4.5454545454545456E-2</v>
      </c>
      <c r="E237" s="14">
        <v>0</v>
      </c>
      <c r="F237" s="14">
        <v>2.2727272727272728E-2</v>
      </c>
      <c r="G237" s="14">
        <v>8.130081300813009E-3</v>
      </c>
      <c r="H237" s="14"/>
      <c r="I237" s="14">
        <v>2.4590163934426229E-2</v>
      </c>
      <c r="J237" s="14">
        <v>8.130081300813009E-3</v>
      </c>
      <c r="K237" s="14"/>
      <c r="L237" s="14">
        <v>1.6666666666666666E-2</v>
      </c>
      <c r="M237" s="14">
        <v>1.6E-2</v>
      </c>
      <c r="N237" s="14"/>
      <c r="O237" s="14">
        <v>9.8039215686274508E-3</v>
      </c>
      <c r="P237" s="14">
        <v>2.6666666666666668E-2</v>
      </c>
      <c r="Q237" s="14">
        <v>1.4925373134328358E-2</v>
      </c>
    </row>
    <row r="238" spans="2:17" x14ac:dyDescent="0.2">
      <c r="B238" s="19" t="s">
        <v>275</v>
      </c>
      <c r="C238" s="24">
        <v>0.12244897959183673</v>
      </c>
      <c r="D238" s="24">
        <v>0.25</v>
      </c>
      <c r="E238" s="24">
        <v>2.9411764705882353E-2</v>
      </c>
      <c r="F238" s="24">
        <v>0.13636363636363635</v>
      </c>
      <c r="G238" s="24">
        <v>9.7560975609756101E-2</v>
      </c>
      <c r="H238" s="24"/>
      <c r="I238" s="24">
        <v>0.14754098360655737</v>
      </c>
      <c r="J238" s="24">
        <v>9.7560975609756101E-2</v>
      </c>
      <c r="K238" s="24"/>
      <c r="L238" s="24">
        <v>0.13333333333333336</v>
      </c>
      <c r="M238" s="24">
        <v>0.11200000000000002</v>
      </c>
      <c r="N238" s="24"/>
      <c r="O238" s="24">
        <v>0.14705882352941177</v>
      </c>
      <c r="P238" s="24">
        <v>9.3333333333333338E-2</v>
      </c>
      <c r="Q238" s="24">
        <v>0.11940298507462686</v>
      </c>
    </row>
    <row r="239" spans="2:17" x14ac:dyDescent="0.2">
      <c r="B239" s="19" t="s">
        <v>273</v>
      </c>
      <c r="C239" s="24">
        <v>0.77551020408163274</v>
      </c>
      <c r="D239" s="24">
        <v>0.63636363636363635</v>
      </c>
      <c r="E239" s="24">
        <v>0.79411764705882348</v>
      </c>
      <c r="F239" s="24">
        <v>0.72727272727272729</v>
      </c>
      <c r="G239" s="24">
        <v>0.83739837398373984</v>
      </c>
      <c r="H239" s="24"/>
      <c r="I239" s="24">
        <v>0.71311475409836067</v>
      </c>
      <c r="J239" s="24">
        <v>0.83739837398373984</v>
      </c>
      <c r="K239" s="24"/>
      <c r="L239" s="24">
        <v>0.77500000000000002</v>
      </c>
      <c r="M239" s="24">
        <v>0.77600000000000002</v>
      </c>
      <c r="N239" s="24"/>
      <c r="O239" s="24">
        <v>0.78431372549019607</v>
      </c>
      <c r="P239" s="24">
        <v>0.76</v>
      </c>
      <c r="Q239" s="24">
        <v>0.77611940298507465</v>
      </c>
    </row>
    <row r="240" spans="2:17" x14ac:dyDescent="0.2">
      <c r="C240" s="14"/>
      <c r="D240" s="14"/>
      <c r="E240" s="14"/>
      <c r="F240" s="14"/>
      <c r="G240" s="14"/>
      <c r="H240" s="14"/>
      <c r="I240" s="14"/>
      <c r="J240" s="14"/>
      <c r="K240" s="14"/>
      <c r="L240" s="14"/>
      <c r="M240" s="14"/>
      <c r="N240" s="14"/>
      <c r="O240" s="14"/>
      <c r="P240" s="14"/>
      <c r="Q240" s="14"/>
    </row>
    <row r="241" spans="2:17" x14ac:dyDescent="0.2">
      <c r="B241" s="19" t="s">
        <v>271</v>
      </c>
      <c r="C241" s="14"/>
      <c r="D241" s="14"/>
      <c r="E241" s="14"/>
      <c r="F241" s="14"/>
      <c r="G241" s="14"/>
      <c r="H241" s="14"/>
      <c r="I241" s="14"/>
      <c r="J241" s="14"/>
      <c r="K241" s="14"/>
      <c r="L241" s="14"/>
      <c r="M241" s="14"/>
      <c r="N241" s="14"/>
      <c r="O241" s="14"/>
      <c r="P241" s="14"/>
      <c r="Q241" s="14"/>
    </row>
    <row r="242" spans="2:17" x14ac:dyDescent="0.2">
      <c r="B242" s="17" t="s">
        <v>49</v>
      </c>
      <c r="C242" s="14"/>
      <c r="D242" s="14"/>
      <c r="E242" s="14"/>
      <c r="F242" s="14"/>
      <c r="G242" s="14"/>
      <c r="H242" s="14"/>
      <c r="I242" s="14"/>
      <c r="J242" s="14"/>
      <c r="K242" s="14"/>
      <c r="L242" s="14"/>
      <c r="M242" s="14"/>
      <c r="N242" s="14"/>
      <c r="O242" s="14"/>
      <c r="P242" s="14"/>
      <c r="Q242" s="14"/>
    </row>
    <row r="243" spans="2:17" x14ac:dyDescent="0.2">
      <c r="B243" t="s">
        <v>263</v>
      </c>
      <c r="C243" s="14">
        <v>8.2987551867219917E-3</v>
      </c>
      <c r="D243" s="14">
        <v>2.2727272727272728E-2</v>
      </c>
      <c r="E243" s="14">
        <v>0</v>
      </c>
      <c r="F243" s="14">
        <v>0</v>
      </c>
      <c r="G243" s="14">
        <v>8.1967213114754103E-3</v>
      </c>
      <c r="H243" s="14"/>
      <c r="I243" s="14">
        <v>8.4033613445378148E-3</v>
      </c>
      <c r="J243" s="14">
        <v>8.1967213114754103E-3</v>
      </c>
      <c r="K243" s="14"/>
      <c r="L243" s="14">
        <v>1.7094017094017096E-2</v>
      </c>
      <c r="M243" s="14">
        <v>0</v>
      </c>
      <c r="N243" s="14"/>
      <c r="O243" s="14">
        <v>0.02</v>
      </c>
      <c r="P243" s="14">
        <v>0</v>
      </c>
      <c r="Q243" s="14">
        <v>0</v>
      </c>
    </row>
    <row r="244" spans="2:17" x14ac:dyDescent="0.2">
      <c r="B244" s="20">
        <v>1</v>
      </c>
      <c r="C244" s="14">
        <v>2.4896265560165973E-2</v>
      </c>
      <c r="D244" s="14">
        <v>9.0909090909090912E-2</v>
      </c>
      <c r="E244" s="14">
        <v>0</v>
      </c>
      <c r="F244" s="14">
        <v>0</v>
      </c>
      <c r="G244" s="14">
        <v>1.6393442622950821E-2</v>
      </c>
      <c r="H244" s="14"/>
      <c r="I244" s="14">
        <v>3.3613445378151259E-2</v>
      </c>
      <c r="J244" s="14">
        <v>1.6393442622950821E-2</v>
      </c>
      <c r="K244" s="14"/>
      <c r="L244" s="14">
        <v>3.4188034188034191E-2</v>
      </c>
      <c r="M244" s="14">
        <v>1.6129032258064516E-2</v>
      </c>
      <c r="N244" s="14"/>
      <c r="O244" s="14">
        <v>0.01</v>
      </c>
      <c r="P244" s="14">
        <v>2.7027027027027029E-2</v>
      </c>
      <c r="Q244" s="14">
        <v>4.5454545454545456E-2</v>
      </c>
    </row>
    <row r="245" spans="2:17" x14ac:dyDescent="0.2">
      <c r="B245" s="20">
        <v>2</v>
      </c>
      <c r="C245" s="14">
        <v>3.7344398340248962E-2</v>
      </c>
      <c r="D245" s="14">
        <v>4.5454545454545456E-2</v>
      </c>
      <c r="E245" s="14">
        <v>3.0303030303030304E-2</v>
      </c>
      <c r="F245" s="14">
        <v>0</v>
      </c>
      <c r="G245" s="14">
        <v>4.9180327868852458E-2</v>
      </c>
      <c r="H245" s="14"/>
      <c r="I245" s="14">
        <v>2.5210084033613446E-2</v>
      </c>
      <c r="J245" s="14">
        <v>4.9180327868852458E-2</v>
      </c>
      <c r="K245" s="14"/>
      <c r="L245" s="14">
        <v>4.2735042735042736E-2</v>
      </c>
      <c r="M245" s="14">
        <v>3.2258064516129031E-2</v>
      </c>
      <c r="N245" s="14"/>
      <c r="O245" s="14">
        <v>0.03</v>
      </c>
      <c r="P245" s="14">
        <v>0</v>
      </c>
      <c r="Q245" s="14">
        <v>7.575757575757576E-2</v>
      </c>
    </row>
    <row r="246" spans="2:17" x14ac:dyDescent="0.2">
      <c r="B246" s="20">
        <v>3</v>
      </c>
      <c r="C246" s="14">
        <v>7.0539419087136929E-2</v>
      </c>
      <c r="D246" s="14">
        <v>0.11363636363636363</v>
      </c>
      <c r="E246" s="14">
        <v>9.0909090909090912E-2</v>
      </c>
      <c r="F246" s="14">
        <v>9.5238095238095233E-2</v>
      </c>
      <c r="G246" s="14">
        <v>4.0983606557377046E-2</v>
      </c>
      <c r="H246" s="14"/>
      <c r="I246" s="14">
        <v>0.10084033613445378</v>
      </c>
      <c r="J246" s="14">
        <v>4.0983606557377046E-2</v>
      </c>
      <c r="K246" s="14"/>
      <c r="L246" s="14">
        <v>7.6923076923076927E-2</v>
      </c>
      <c r="M246" s="14">
        <v>6.4516129032258063E-2</v>
      </c>
      <c r="N246" s="14"/>
      <c r="O246" s="14">
        <v>0.06</v>
      </c>
      <c r="P246" s="14">
        <v>0.10810810810810811</v>
      </c>
      <c r="Q246" s="14">
        <v>4.5454545454545456E-2</v>
      </c>
    </row>
    <row r="247" spans="2:17" x14ac:dyDescent="0.2">
      <c r="B247" s="20">
        <v>4</v>
      </c>
      <c r="C247" s="14">
        <v>5.3941908713692949E-2</v>
      </c>
      <c r="D247" s="14">
        <v>6.8181818181818177E-2</v>
      </c>
      <c r="E247" s="14">
        <v>3.0303030303030304E-2</v>
      </c>
      <c r="F247" s="14">
        <v>0.11904761904761904</v>
      </c>
      <c r="G247" s="14">
        <v>3.2786885245901641E-2</v>
      </c>
      <c r="H247" s="14"/>
      <c r="I247" s="14">
        <v>7.5630252100840331E-2</v>
      </c>
      <c r="J247" s="14">
        <v>3.2786885245901641E-2</v>
      </c>
      <c r="K247" s="14"/>
      <c r="L247" s="14">
        <v>4.2735042735042736E-2</v>
      </c>
      <c r="M247" s="14">
        <v>6.4516129032258063E-2</v>
      </c>
      <c r="N247" s="14"/>
      <c r="O247" s="14">
        <v>7.0000000000000007E-2</v>
      </c>
      <c r="P247" s="14">
        <v>5.4054054054054057E-2</v>
      </c>
      <c r="Q247" s="14">
        <v>3.0303030303030304E-2</v>
      </c>
    </row>
    <row r="248" spans="2:17" x14ac:dyDescent="0.2">
      <c r="B248" s="20">
        <v>5</v>
      </c>
      <c r="C248" s="14">
        <v>0.12863070539419086</v>
      </c>
      <c r="D248" s="14">
        <v>9.0909090909090912E-2</v>
      </c>
      <c r="E248" s="14">
        <v>0.21212121212121213</v>
      </c>
      <c r="F248" s="14">
        <v>0.19047619047619047</v>
      </c>
      <c r="G248" s="14">
        <v>9.8360655737704916E-2</v>
      </c>
      <c r="H248" s="14"/>
      <c r="I248" s="14">
        <v>0.15966386554621848</v>
      </c>
      <c r="J248" s="14">
        <v>9.8360655737704916E-2</v>
      </c>
      <c r="K248" s="14"/>
      <c r="L248" s="14">
        <v>0.13675213675213677</v>
      </c>
      <c r="M248" s="14">
        <v>0.12096774193548387</v>
      </c>
      <c r="N248" s="14"/>
      <c r="O248" s="14">
        <v>0.13</v>
      </c>
      <c r="P248" s="14">
        <v>0.10810810810810811</v>
      </c>
      <c r="Q248" s="14">
        <v>0.15151515151515152</v>
      </c>
    </row>
    <row r="249" spans="2:17" x14ac:dyDescent="0.2">
      <c r="B249" s="20">
        <v>6</v>
      </c>
      <c r="C249" s="14">
        <v>0.12863070539419086</v>
      </c>
      <c r="D249" s="14">
        <v>9.0909090909090912E-2</v>
      </c>
      <c r="E249" s="14">
        <v>0.21212121212121213</v>
      </c>
      <c r="F249" s="14">
        <v>0.11904761904761904</v>
      </c>
      <c r="G249" s="14">
        <v>0.12295081967213115</v>
      </c>
      <c r="H249" s="14"/>
      <c r="I249" s="14">
        <v>0.13445378151260504</v>
      </c>
      <c r="J249" s="14">
        <v>0.12295081967213115</v>
      </c>
      <c r="K249" s="14"/>
      <c r="L249" s="14">
        <v>0.15384615384615385</v>
      </c>
      <c r="M249" s="14">
        <v>0.10483870967741936</v>
      </c>
      <c r="N249" s="14"/>
      <c r="O249" s="14">
        <v>0.14000000000000001</v>
      </c>
      <c r="P249" s="14">
        <v>0.14864864864864866</v>
      </c>
      <c r="Q249" s="14">
        <v>9.0909090909090912E-2</v>
      </c>
    </row>
    <row r="250" spans="2:17" x14ac:dyDescent="0.2">
      <c r="B250" s="20">
        <v>7</v>
      </c>
      <c r="C250" s="14">
        <v>0.12863070539419086</v>
      </c>
      <c r="D250" s="14">
        <v>0.11363636363636363</v>
      </c>
      <c r="E250" s="14">
        <v>0.18181818181818182</v>
      </c>
      <c r="F250" s="14">
        <v>0.14285714285714285</v>
      </c>
      <c r="G250" s="14">
        <v>0.11475409836065574</v>
      </c>
      <c r="H250" s="14"/>
      <c r="I250" s="14">
        <v>0.14285714285714285</v>
      </c>
      <c r="J250" s="14">
        <v>0.11475409836065574</v>
      </c>
      <c r="K250" s="14"/>
      <c r="L250" s="14">
        <v>0.12820512820512819</v>
      </c>
      <c r="M250" s="14">
        <v>0.12903225806451613</v>
      </c>
      <c r="N250" s="14"/>
      <c r="O250" s="14">
        <v>0.11</v>
      </c>
      <c r="P250" s="14">
        <v>0.13513513513513514</v>
      </c>
      <c r="Q250" s="14">
        <v>0.15151515151515152</v>
      </c>
    </row>
    <row r="251" spans="2:17" x14ac:dyDescent="0.2">
      <c r="B251" s="20">
        <v>8</v>
      </c>
      <c r="C251" s="14">
        <v>0.12033195020746888</v>
      </c>
      <c r="D251" s="14">
        <v>4.5454545454545456E-2</v>
      </c>
      <c r="E251" s="14">
        <v>6.0606060606060608E-2</v>
      </c>
      <c r="F251" s="14">
        <v>0.11904761904761904</v>
      </c>
      <c r="G251" s="14">
        <v>0.16393442622950818</v>
      </c>
      <c r="H251" s="14"/>
      <c r="I251" s="14">
        <v>7.5630252100840331E-2</v>
      </c>
      <c r="J251" s="14">
        <v>0.16393442622950818</v>
      </c>
      <c r="K251" s="14"/>
      <c r="L251" s="14">
        <v>0.1111111111111111</v>
      </c>
      <c r="M251" s="14">
        <v>0.12903225806451613</v>
      </c>
      <c r="N251" s="14"/>
      <c r="O251" s="14">
        <v>0.17</v>
      </c>
      <c r="P251" s="14">
        <v>8.1081081081081086E-2</v>
      </c>
      <c r="Q251" s="14">
        <v>9.0909090909090912E-2</v>
      </c>
    </row>
    <row r="252" spans="2:17" x14ac:dyDescent="0.2">
      <c r="B252" s="20">
        <v>9</v>
      </c>
      <c r="C252" s="14">
        <v>0.14937759336099585</v>
      </c>
      <c r="D252" s="14">
        <v>2.2727272727272728E-2</v>
      </c>
      <c r="E252" s="14">
        <v>9.0909090909090912E-2</v>
      </c>
      <c r="F252" s="14">
        <v>0.16666666666666666</v>
      </c>
      <c r="G252" s="14">
        <v>0.20491803278688525</v>
      </c>
      <c r="H252" s="14"/>
      <c r="I252" s="14">
        <v>9.2436974789915971E-2</v>
      </c>
      <c r="J252" s="14">
        <v>0.20491803278688525</v>
      </c>
      <c r="K252" s="14"/>
      <c r="L252" s="14">
        <v>0.14529914529914531</v>
      </c>
      <c r="M252" s="14">
        <v>0.15322580645161291</v>
      </c>
      <c r="N252" s="14"/>
      <c r="O252" s="14">
        <v>0.15</v>
      </c>
      <c r="P252" s="14">
        <v>0.13513513513513514</v>
      </c>
      <c r="Q252" s="14">
        <v>0.16666666666666666</v>
      </c>
    </row>
    <row r="253" spans="2:17" x14ac:dyDescent="0.2">
      <c r="B253" t="s">
        <v>264</v>
      </c>
      <c r="C253" s="14">
        <v>7.8838174273858919E-2</v>
      </c>
      <c r="D253" s="14">
        <v>6.8181818181818177E-2</v>
      </c>
      <c r="E253" s="14">
        <v>3.0303030303030304E-2</v>
      </c>
      <c r="F253" s="14">
        <v>2.3809523809523808E-2</v>
      </c>
      <c r="G253" s="14">
        <v>0.11475409836065574</v>
      </c>
      <c r="H253" s="14"/>
      <c r="I253" s="14">
        <v>4.2016806722689079E-2</v>
      </c>
      <c r="J253" s="14">
        <v>0.11475409836065574</v>
      </c>
      <c r="K253" s="14"/>
      <c r="L253" s="14">
        <v>5.128205128205128E-2</v>
      </c>
      <c r="M253" s="14">
        <v>0.10483870967741936</v>
      </c>
      <c r="N253" s="14"/>
      <c r="O253" s="14">
        <v>0.08</v>
      </c>
      <c r="P253" s="14">
        <v>9.45945945945946E-2</v>
      </c>
      <c r="Q253" s="14">
        <v>6.0606060606060608E-2</v>
      </c>
    </row>
    <row r="254" spans="2:17" x14ac:dyDescent="0.2">
      <c r="B254" t="s">
        <v>257</v>
      </c>
      <c r="C254" s="14">
        <v>7.0539419087136929E-2</v>
      </c>
      <c r="D254" s="14">
        <v>0.22727272727272727</v>
      </c>
      <c r="E254" s="14">
        <v>6.0606060606060608E-2</v>
      </c>
      <c r="F254" s="14">
        <v>2.3809523809523808E-2</v>
      </c>
      <c r="G254" s="14">
        <v>3.2786885245901641E-2</v>
      </c>
      <c r="H254" s="14"/>
      <c r="I254" s="14">
        <v>0.1092436974789916</v>
      </c>
      <c r="J254" s="14">
        <v>3.2786885245901641E-2</v>
      </c>
      <c r="K254" s="14"/>
      <c r="L254" s="14">
        <v>5.9829059829059832E-2</v>
      </c>
      <c r="M254" s="14">
        <v>8.0645161290322578E-2</v>
      </c>
      <c r="N254" s="14"/>
      <c r="O254" s="14">
        <v>0.03</v>
      </c>
      <c r="P254" s="14">
        <v>0.10810810810810811</v>
      </c>
      <c r="Q254" s="14">
        <v>9.0909090909090912E-2</v>
      </c>
    </row>
    <row r="255" spans="2:17" x14ac:dyDescent="0.2">
      <c r="B255" s="19" t="s">
        <v>275</v>
      </c>
      <c r="C255" s="24">
        <v>0.19502074688796681</v>
      </c>
      <c r="D255" s="24">
        <v>0.34090909090909094</v>
      </c>
      <c r="E255" s="24">
        <v>0.15151515151515152</v>
      </c>
      <c r="F255" s="24">
        <v>0.21428571428571427</v>
      </c>
      <c r="G255" s="24">
        <v>0.14754098360655737</v>
      </c>
      <c r="H255" s="24"/>
      <c r="I255" s="24">
        <v>0.24369747899159666</v>
      </c>
      <c r="J255" s="24">
        <v>0.14754098360655737</v>
      </c>
      <c r="K255" s="24"/>
      <c r="L255" s="24">
        <v>0.21367521367521369</v>
      </c>
      <c r="M255" s="24">
        <v>0.17741935483870969</v>
      </c>
      <c r="N255" s="24"/>
      <c r="O255" s="24">
        <v>0.19</v>
      </c>
      <c r="P255" s="24">
        <v>0.1891891891891892</v>
      </c>
      <c r="Q255" s="24">
        <v>0.19696969696969699</v>
      </c>
    </row>
    <row r="256" spans="2:17" x14ac:dyDescent="0.2">
      <c r="B256" s="19" t="s">
        <v>273</v>
      </c>
      <c r="C256" s="24">
        <v>0.60580912863070546</v>
      </c>
      <c r="D256" s="24">
        <v>0.34090909090909088</v>
      </c>
      <c r="E256" s="24">
        <v>0.57575757575757569</v>
      </c>
      <c r="F256" s="24">
        <v>0.5714285714285714</v>
      </c>
      <c r="G256" s="24">
        <v>0.72131147540983609</v>
      </c>
      <c r="H256" s="24"/>
      <c r="I256" s="24">
        <v>0.48739495798319332</v>
      </c>
      <c r="J256" s="24">
        <v>0.72131147540983609</v>
      </c>
      <c r="K256" s="24"/>
      <c r="L256" s="24">
        <v>0.58974358974358976</v>
      </c>
      <c r="M256" s="24">
        <v>0.62096774193548387</v>
      </c>
      <c r="N256" s="24"/>
      <c r="O256" s="24">
        <v>0.65</v>
      </c>
      <c r="P256" s="24">
        <v>0.59459459459459463</v>
      </c>
      <c r="Q256" s="24">
        <v>0.56060606060606055</v>
      </c>
    </row>
    <row r="257" spans="2:17" x14ac:dyDescent="0.2">
      <c r="C257" s="14"/>
      <c r="D257" s="14"/>
      <c r="E257" s="14"/>
      <c r="F257" s="14"/>
      <c r="G257" s="14"/>
      <c r="H257" s="14"/>
      <c r="I257" s="14"/>
      <c r="J257" s="14"/>
      <c r="K257" s="14"/>
      <c r="L257" s="14"/>
      <c r="M257" s="14"/>
      <c r="N257" s="14"/>
      <c r="O257" s="14"/>
      <c r="P257" s="14"/>
      <c r="Q257" s="14"/>
    </row>
    <row r="258" spans="2:17" x14ac:dyDescent="0.2">
      <c r="B258" s="21" t="s">
        <v>272</v>
      </c>
      <c r="C258" s="14"/>
      <c r="D258" s="14"/>
      <c r="E258" s="14"/>
      <c r="F258" s="14"/>
      <c r="G258" s="14"/>
      <c r="H258" s="14"/>
      <c r="I258" s="14"/>
      <c r="J258" s="14"/>
      <c r="K258" s="14"/>
      <c r="L258" s="14"/>
      <c r="M258" s="14"/>
      <c r="N258" s="14"/>
      <c r="O258" s="14"/>
      <c r="P258" s="14"/>
      <c r="Q258" s="14"/>
    </row>
    <row r="259" spans="2:17" x14ac:dyDescent="0.2">
      <c r="B259" s="17" t="s">
        <v>49</v>
      </c>
      <c r="C259" s="14"/>
      <c r="D259" s="14"/>
      <c r="E259" s="14"/>
      <c r="F259" s="14"/>
      <c r="G259" s="14"/>
      <c r="H259" s="14"/>
      <c r="I259" s="14"/>
      <c r="J259" s="14"/>
      <c r="K259" s="14"/>
      <c r="L259" s="14"/>
      <c r="M259" s="14"/>
      <c r="N259" s="14"/>
      <c r="O259" s="14"/>
      <c r="P259" s="14"/>
      <c r="Q259" s="14"/>
    </row>
    <row r="260" spans="2:17" x14ac:dyDescent="0.2">
      <c r="B260" t="s">
        <v>57</v>
      </c>
      <c r="C260" s="14">
        <v>1.97628458498024E-2</v>
      </c>
      <c r="D260" s="14">
        <v>2.2222222222222199E-2</v>
      </c>
      <c r="E260" s="14">
        <v>2.7027027027027001E-2</v>
      </c>
      <c r="F260" s="14">
        <v>0</v>
      </c>
      <c r="G260" s="14">
        <v>2.3809523809523801E-2</v>
      </c>
      <c r="H260" s="14"/>
      <c r="I260" s="14">
        <v>1.5748031496062999E-2</v>
      </c>
      <c r="J260" s="14">
        <v>2.3809523809523801E-2</v>
      </c>
      <c r="K260" s="14"/>
      <c r="L260" s="14">
        <v>8.1300813008130107E-3</v>
      </c>
      <c r="M260" s="14">
        <v>3.0769230769230799E-2</v>
      </c>
      <c r="N260" s="14"/>
      <c r="O260" s="14">
        <v>1.86915887850467E-2</v>
      </c>
      <c r="P260" s="14">
        <v>2.5641025641025599E-2</v>
      </c>
      <c r="Q260" s="14">
        <v>1.49253731343284E-2</v>
      </c>
    </row>
    <row r="261" spans="2:17" x14ac:dyDescent="0.2">
      <c r="B261" t="s">
        <v>58</v>
      </c>
      <c r="C261" s="14">
        <v>0.19762845849802399</v>
      </c>
      <c r="D261" s="14">
        <v>0.28888888888888897</v>
      </c>
      <c r="E261" s="14">
        <v>0.135135135135135</v>
      </c>
      <c r="F261" s="14">
        <v>0.31111111111111101</v>
      </c>
      <c r="G261" s="14">
        <v>0.14285714285714299</v>
      </c>
      <c r="H261" s="14"/>
      <c r="I261" s="14">
        <v>0.25196850393700798</v>
      </c>
      <c r="J261" s="14">
        <v>0.14285714285714299</v>
      </c>
      <c r="K261" s="14"/>
      <c r="L261" s="14">
        <v>0.17886178861788599</v>
      </c>
      <c r="M261" s="14">
        <v>0.21538461538461501</v>
      </c>
      <c r="N261" s="14"/>
      <c r="O261" s="14">
        <v>0.21495327102803699</v>
      </c>
      <c r="P261" s="14">
        <v>0.230769230769231</v>
      </c>
      <c r="Q261" s="14">
        <v>0.119402985074627</v>
      </c>
    </row>
    <row r="262" spans="2:17" x14ac:dyDescent="0.2">
      <c r="B262" t="s">
        <v>59</v>
      </c>
      <c r="C262" s="14">
        <v>0.375494071146245</v>
      </c>
      <c r="D262" s="14">
        <v>0.4</v>
      </c>
      <c r="E262" s="14">
        <v>0.59459459459459496</v>
      </c>
      <c r="F262" s="14">
        <v>0.31111111111111101</v>
      </c>
      <c r="G262" s="14">
        <v>0.32539682539682502</v>
      </c>
      <c r="H262" s="14"/>
      <c r="I262" s="14">
        <v>0.42519685039370098</v>
      </c>
      <c r="J262" s="14">
        <v>0.32539682539682502</v>
      </c>
      <c r="K262" s="14"/>
      <c r="L262" s="14">
        <v>0.439024390243902</v>
      </c>
      <c r="M262" s="14">
        <v>0.31538461538461499</v>
      </c>
      <c r="N262" s="14"/>
      <c r="O262" s="14">
        <v>0.37383177570093501</v>
      </c>
      <c r="P262" s="14">
        <v>0.39743589743589702</v>
      </c>
      <c r="Q262" s="14">
        <v>0.35820895522388102</v>
      </c>
    </row>
    <row r="263" spans="2:17" x14ac:dyDescent="0.2">
      <c r="B263" t="s">
        <v>60</v>
      </c>
      <c r="C263" s="14">
        <v>0.21343873517786599</v>
      </c>
      <c r="D263" s="14">
        <v>0.133333333333333</v>
      </c>
      <c r="E263" s="14">
        <v>0.162162162162162</v>
      </c>
      <c r="F263" s="14">
        <v>0.155555555555556</v>
      </c>
      <c r="G263" s="14">
        <v>0.27777777777777801</v>
      </c>
      <c r="H263" s="14"/>
      <c r="I263" s="14">
        <v>0.14960629921259799</v>
      </c>
      <c r="J263" s="14">
        <v>0.27777777777777801</v>
      </c>
      <c r="K263" s="14"/>
      <c r="L263" s="14">
        <v>0.18699186991869901</v>
      </c>
      <c r="M263" s="14">
        <v>0.238461538461538</v>
      </c>
      <c r="N263" s="14"/>
      <c r="O263" s="14">
        <v>0.19626168224299101</v>
      </c>
      <c r="P263" s="14">
        <v>0.17948717948717899</v>
      </c>
      <c r="Q263" s="14">
        <v>0.28358208955223901</v>
      </c>
    </row>
    <row r="264" spans="2:17" x14ac:dyDescent="0.2">
      <c r="B264" t="s">
        <v>61</v>
      </c>
      <c r="C264" s="14">
        <v>0.15019762845849799</v>
      </c>
      <c r="D264" s="14">
        <v>4.4444444444444398E-2</v>
      </c>
      <c r="E264" s="14">
        <v>5.4054054054054099E-2</v>
      </c>
      <c r="F264" s="14">
        <v>0.2</v>
      </c>
      <c r="G264" s="14">
        <v>0.19841269841269801</v>
      </c>
      <c r="H264" s="14"/>
      <c r="I264" s="14">
        <v>0.102362204724409</v>
      </c>
      <c r="J264" s="14">
        <v>0.19841269841269801</v>
      </c>
      <c r="K264" s="14"/>
      <c r="L264" s="14">
        <v>0.146341463414634</v>
      </c>
      <c r="M264" s="14">
        <v>0.15384615384615399</v>
      </c>
      <c r="N264" s="14"/>
      <c r="O264" s="14">
        <v>0.15887850467289699</v>
      </c>
      <c r="P264" s="14">
        <v>0.15384615384615399</v>
      </c>
      <c r="Q264" s="14">
        <v>0.134328358208955</v>
      </c>
    </row>
    <row r="265" spans="2:17" x14ac:dyDescent="0.2">
      <c r="B265" t="s">
        <v>55</v>
      </c>
      <c r="C265" s="14">
        <v>4.3478260869565202E-2</v>
      </c>
      <c r="D265" s="14">
        <v>0.11111111111111099</v>
      </c>
      <c r="E265" s="14">
        <v>2.7027027027027001E-2</v>
      </c>
      <c r="F265" s="14">
        <v>2.2222222222222199E-2</v>
      </c>
      <c r="G265" s="14">
        <v>3.1746031746031703E-2</v>
      </c>
      <c r="H265" s="14"/>
      <c r="I265" s="14">
        <v>5.5118110236220499E-2</v>
      </c>
      <c r="J265" s="14">
        <v>3.1746031746031703E-2</v>
      </c>
      <c r="K265" s="14"/>
      <c r="L265" s="14">
        <v>4.0650406504064998E-2</v>
      </c>
      <c r="M265" s="14">
        <v>4.6153846153846198E-2</v>
      </c>
      <c r="N265" s="14"/>
      <c r="O265" s="14">
        <v>3.7383177570093497E-2</v>
      </c>
      <c r="P265" s="14">
        <v>1.2820512820512799E-2</v>
      </c>
      <c r="Q265" s="14">
        <v>8.9552238805970102E-2</v>
      </c>
    </row>
    <row r="266" spans="2:17" x14ac:dyDescent="0.2">
      <c r="C266" s="14"/>
      <c r="D266" s="14"/>
      <c r="E266" s="14"/>
      <c r="F266" s="14"/>
      <c r="G266" s="14"/>
      <c r="H266" s="14"/>
      <c r="I266" s="14"/>
      <c r="J266" s="14"/>
      <c r="K266" s="14"/>
      <c r="L266" s="14"/>
      <c r="M266" s="14"/>
      <c r="N266" s="14"/>
      <c r="O266" s="14"/>
      <c r="P266" s="14"/>
      <c r="Q266" s="14"/>
    </row>
    <row r="267" spans="2:17" x14ac:dyDescent="0.2">
      <c r="B267" s="6" t="s">
        <v>75</v>
      </c>
      <c r="C267" s="14"/>
      <c r="D267" s="14"/>
      <c r="E267" s="14"/>
      <c r="F267" s="14"/>
      <c r="G267" s="14"/>
      <c r="H267" s="14"/>
      <c r="I267" s="14"/>
      <c r="J267" s="14"/>
      <c r="K267" s="14"/>
      <c r="L267" s="14"/>
      <c r="M267" s="14"/>
      <c r="N267" s="14"/>
      <c r="O267" s="14"/>
      <c r="P267" s="14"/>
      <c r="Q267" s="14"/>
    </row>
    <row r="268" spans="2:17" x14ac:dyDescent="0.2">
      <c r="B268" s="17" t="s">
        <v>49</v>
      </c>
      <c r="C268" s="14"/>
      <c r="D268" s="14"/>
      <c r="E268" s="14"/>
      <c r="F268" s="14"/>
      <c r="G268" s="14"/>
      <c r="H268" s="14"/>
      <c r="I268" s="14"/>
      <c r="J268" s="14"/>
      <c r="K268" s="14"/>
      <c r="L268" s="14"/>
      <c r="M268" s="14"/>
      <c r="N268" s="14"/>
      <c r="O268" s="14"/>
      <c r="P268" s="14"/>
      <c r="Q268" s="14"/>
    </row>
    <row r="269" spans="2:17" x14ac:dyDescent="0.2">
      <c r="B269" t="s">
        <v>63</v>
      </c>
      <c r="C269" s="14">
        <v>0.45454545454545497</v>
      </c>
      <c r="D269" s="14">
        <v>0.64444444444444404</v>
      </c>
      <c r="E269" s="14">
        <v>0.51351351351351304</v>
      </c>
      <c r="F269" s="14">
        <v>0.44444444444444398</v>
      </c>
      <c r="G269" s="14">
        <v>0.37301587301587302</v>
      </c>
      <c r="H269" s="14"/>
      <c r="I269" s="14">
        <v>0.535433070866142</v>
      </c>
      <c r="J269" s="14">
        <v>0.37301587301587302</v>
      </c>
      <c r="K269" s="14"/>
      <c r="L269" s="14">
        <v>0.47154471544715398</v>
      </c>
      <c r="M269" s="14">
        <v>0.43846153846153801</v>
      </c>
      <c r="N269" s="14"/>
      <c r="O269" s="14">
        <v>0.45794392523364502</v>
      </c>
      <c r="P269" s="14">
        <v>0.46153846153846201</v>
      </c>
      <c r="Q269" s="14">
        <v>0.43283582089552203</v>
      </c>
    </row>
    <row r="270" spans="2:17" x14ac:dyDescent="0.2">
      <c r="B270" t="s">
        <v>64</v>
      </c>
      <c r="C270" s="14">
        <v>0.30434782608695699</v>
      </c>
      <c r="D270" s="14">
        <v>0.17777777777777801</v>
      </c>
      <c r="E270" s="14">
        <v>0.18918918918918901</v>
      </c>
      <c r="F270" s="14">
        <v>0.48888888888888898</v>
      </c>
      <c r="G270" s="14">
        <v>0.317460317460317</v>
      </c>
      <c r="H270" s="14"/>
      <c r="I270" s="14">
        <v>0.291338582677165</v>
      </c>
      <c r="J270" s="14">
        <v>0.317460317460317</v>
      </c>
      <c r="K270" s="14"/>
      <c r="L270" s="14">
        <v>0.34146341463414598</v>
      </c>
      <c r="M270" s="14">
        <v>0.269230769230769</v>
      </c>
      <c r="N270" s="14"/>
      <c r="O270" s="14">
        <v>0.27102803738317799</v>
      </c>
      <c r="P270" s="14">
        <v>0.37179487179487197</v>
      </c>
      <c r="Q270" s="14">
        <v>0.28358208955223901</v>
      </c>
    </row>
    <row r="271" spans="2:17" x14ac:dyDescent="0.2">
      <c r="B271" t="s">
        <v>65</v>
      </c>
      <c r="C271" s="14">
        <v>0.29644268774703603</v>
      </c>
      <c r="D271" s="14">
        <v>0.24444444444444399</v>
      </c>
      <c r="E271" s="14">
        <v>0.40540540540540498</v>
      </c>
      <c r="F271" s="14">
        <v>0.28888888888888897</v>
      </c>
      <c r="G271" s="14">
        <v>0.28571428571428598</v>
      </c>
      <c r="H271" s="14"/>
      <c r="I271" s="14">
        <v>0.30708661417322802</v>
      </c>
      <c r="J271" s="14">
        <v>0.28571428571428598</v>
      </c>
      <c r="K271" s="14"/>
      <c r="L271" s="14">
        <v>0.32520325203251998</v>
      </c>
      <c r="M271" s="14">
        <v>0.269230769230769</v>
      </c>
      <c r="N271" s="14"/>
      <c r="O271" s="14">
        <v>0.233644859813084</v>
      </c>
      <c r="P271" s="14">
        <v>0.33333333333333298</v>
      </c>
      <c r="Q271" s="14">
        <v>0.35820895522388102</v>
      </c>
    </row>
    <row r="272" spans="2:17" x14ac:dyDescent="0.2">
      <c r="B272" t="s">
        <v>66</v>
      </c>
      <c r="C272" s="14">
        <v>0.27272727272727298</v>
      </c>
      <c r="D272" s="14">
        <v>0.155555555555556</v>
      </c>
      <c r="E272" s="14">
        <v>0.21621621621621601</v>
      </c>
      <c r="F272" s="14">
        <v>0.31111111111111101</v>
      </c>
      <c r="G272" s="14">
        <v>0.317460317460317</v>
      </c>
      <c r="H272" s="14"/>
      <c r="I272" s="14">
        <v>0.22834645669291301</v>
      </c>
      <c r="J272" s="14">
        <v>0.317460317460317</v>
      </c>
      <c r="K272" s="14"/>
      <c r="L272" s="14">
        <v>0.30894308943089399</v>
      </c>
      <c r="M272" s="14">
        <v>0.238461538461538</v>
      </c>
      <c r="N272" s="14"/>
      <c r="O272" s="14">
        <v>0.22429906542056099</v>
      </c>
      <c r="P272" s="14">
        <v>0.33333333333333298</v>
      </c>
      <c r="Q272" s="14">
        <v>0.28358208955223901</v>
      </c>
    </row>
    <row r="273" spans="2:17" x14ac:dyDescent="0.2">
      <c r="B273" t="s">
        <v>67</v>
      </c>
      <c r="C273" s="14">
        <v>0.25691699604743101</v>
      </c>
      <c r="D273" s="14">
        <v>8.8888888888888906E-2</v>
      </c>
      <c r="E273" s="14">
        <v>0.24324324324324301</v>
      </c>
      <c r="F273" s="14">
        <v>0.266666666666667</v>
      </c>
      <c r="G273" s="14">
        <v>0.317460317460317</v>
      </c>
      <c r="H273" s="14"/>
      <c r="I273" s="14">
        <v>0.196850393700787</v>
      </c>
      <c r="J273" s="14">
        <v>0.317460317460317</v>
      </c>
      <c r="K273" s="14"/>
      <c r="L273" s="14">
        <v>0.19512195121951201</v>
      </c>
      <c r="M273" s="14">
        <v>0.31538461538461499</v>
      </c>
      <c r="N273" s="14"/>
      <c r="O273" s="14">
        <v>0.29906542056074797</v>
      </c>
      <c r="P273" s="14">
        <v>0.17948717948717899</v>
      </c>
      <c r="Q273" s="14">
        <v>0.26865671641791</v>
      </c>
    </row>
    <row r="274" spans="2:17" x14ac:dyDescent="0.2">
      <c r="B274" t="s">
        <v>68</v>
      </c>
      <c r="C274" s="14">
        <v>0.233201581027668</v>
      </c>
      <c r="D274" s="14">
        <v>0.133333333333333</v>
      </c>
      <c r="E274" s="14">
        <v>0.135135135135135</v>
      </c>
      <c r="F274" s="14">
        <v>0.28888888888888897</v>
      </c>
      <c r="G274" s="14">
        <v>0.27777777777777801</v>
      </c>
      <c r="H274" s="14"/>
      <c r="I274" s="14">
        <v>0.18897637795275599</v>
      </c>
      <c r="J274" s="14">
        <v>0.27777777777777801</v>
      </c>
      <c r="K274" s="14"/>
      <c r="L274" s="14">
        <v>0.26829268292682901</v>
      </c>
      <c r="M274" s="14">
        <v>0.2</v>
      </c>
      <c r="N274" s="14"/>
      <c r="O274" s="14">
        <v>0.27102803738317799</v>
      </c>
      <c r="P274" s="14">
        <v>0.256410256410256</v>
      </c>
      <c r="Q274" s="14">
        <v>0.14925373134328401</v>
      </c>
    </row>
    <row r="275" spans="2:17" x14ac:dyDescent="0.2">
      <c r="B275" t="s">
        <v>69</v>
      </c>
      <c r="C275" s="14">
        <v>0.22529644268774701</v>
      </c>
      <c r="D275" s="14">
        <v>0.48888888888888898</v>
      </c>
      <c r="E275" s="14">
        <v>0.32432432432432401</v>
      </c>
      <c r="F275" s="14">
        <v>0.2</v>
      </c>
      <c r="G275" s="14">
        <v>0.11111111111111099</v>
      </c>
      <c r="H275" s="14"/>
      <c r="I275" s="14">
        <v>0.33858267716535401</v>
      </c>
      <c r="J275" s="14">
        <v>0.11111111111111099</v>
      </c>
      <c r="K275" s="14"/>
      <c r="L275" s="14">
        <v>0.276422764227642</v>
      </c>
      <c r="M275" s="14">
        <v>0.17692307692307699</v>
      </c>
      <c r="N275" s="14"/>
      <c r="O275" s="14">
        <v>0.20560747663551401</v>
      </c>
      <c r="P275" s="14">
        <v>0.19230769230769201</v>
      </c>
      <c r="Q275" s="14">
        <v>0.29850746268656703</v>
      </c>
    </row>
    <row r="276" spans="2:17" x14ac:dyDescent="0.2">
      <c r="B276" t="s">
        <v>70</v>
      </c>
      <c r="C276" s="14">
        <v>0.20948616600790501</v>
      </c>
      <c r="D276" s="14">
        <v>2.2222222222222199E-2</v>
      </c>
      <c r="E276" s="14">
        <v>0.108108108108108</v>
      </c>
      <c r="F276" s="14">
        <v>0.22222222222222199</v>
      </c>
      <c r="G276" s="14">
        <v>0.30158730158730201</v>
      </c>
      <c r="H276" s="14"/>
      <c r="I276" s="14">
        <v>0.118110236220472</v>
      </c>
      <c r="J276" s="14">
        <v>0.30158730158730201</v>
      </c>
      <c r="K276" s="14"/>
      <c r="L276" s="14">
        <v>0.219512195121951</v>
      </c>
      <c r="M276" s="14">
        <v>0.2</v>
      </c>
      <c r="N276" s="14"/>
      <c r="O276" s="14">
        <v>0.21495327102803699</v>
      </c>
      <c r="P276" s="14">
        <v>0.243589743589744</v>
      </c>
      <c r="Q276" s="14">
        <v>0.14925373134328401</v>
      </c>
    </row>
    <row r="277" spans="2:17" x14ac:dyDescent="0.2">
      <c r="B277" t="s">
        <v>71</v>
      </c>
      <c r="C277" s="14">
        <v>0.173913043478261</v>
      </c>
      <c r="D277" s="14">
        <v>0.155555555555556</v>
      </c>
      <c r="E277" s="14">
        <v>0.162162162162162</v>
      </c>
      <c r="F277" s="14">
        <v>0.133333333333333</v>
      </c>
      <c r="G277" s="14">
        <v>0.19841269841269801</v>
      </c>
      <c r="H277" s="14"/>
      <c r="I277" s="14">
        <v>0.14960629921259799</v>
      </c>
      <c r="J277" s="14">
        <v>0.19841269841269801</v>
      </c>
      <c r="K277" s="14"/>
      <c r="L277" s="14">
        <v>0.17073170731707299</v>
      </c>
      <c r="M277" s="14">
        <v>0.17692307692307699</v>
      </c>
      <c r="N277" s="14"/>
      <c r="O277" s="14">
        <v>0.14018691588785001</v>
      </c>
      <c r="P277" s="14">
        <v>0.15384615384615399</v>
      </c>
      <c r="Q277" s="14">
        <v>0.25373134328358199</v>
      </c>
    </row>
    <row r="278" spans="2:17" x14ac:dyDescent="0.2">
      <c r="B278" t="s">
        <v>72</v>
      </c>
      <c r="C278" s="14">
        <v>0.106719367588933</v>
      </c>
      <c r="D278" s="14">
        <v>4.4444444444444398E-2</v>
      </c>
      <c r="E278" s="14">
        <v>0.135135135135135</v>
      </c>
      <c r="F278" s="14">
        <v>4.4444444444444398E-2</v>
      </c>
      <c r="G278" s="14">
        <v>0.14285714285714299</v>
      </c>
      <c r="H278" s="14"/>
      <c r="I278" s="14">
        <v>7.0866141732283505E-2</v>
      </c>
      <c r="J278" s="14">
        <v>0.14285714285714299</v>
      </c>
      <c r="K278" s="14"/>
      <c r="L278" s="14">
        <v>0.105691056910569</v>
      </c>
      <c r="M278" s="14">
        <v>0.107692307692308</v>
      </c>
      <c r="N278" s="14"/>
      <c r="O278" s="14">
        <v>9.34579439252336E-2</v>
      </c>
      <c r="P278" s="14">
        <v>0.15384615384615399</v>
      </c>
      <c r="Q278" s="14">
        <v>7.4626865671641798E-2</v>
      </c>
    </row>
    <row r="279" spans="2:17" x14ac:dyDescent="0.2">
      <c r="B279" t="s">
        <v>73</v>
      </c>
      <c r="C279" s="14">
        <v>7.5098814229248995E-2</v>
      </c>
      <c r="D279" s="14">
        <v>0.11111111111111099</v>
      </c>
      <c r="E279" s="14">
        <v>0.162162162162162</v>
      </c>
      <c r="F279" s="14">
        <v>2.2222222222222199E-2</v>
      </c>
      <c r="G279" s="14">
        <v>5.5555555555555601E-2</v>
      </c>
      <c r="H279" s="14"/>
      <c r="I279" s="14">
        <v>9.4488188976377993E-2</v>
      </c>
      <c r="J279" s="14">
        <v>5.5555555555555601E-2</v>
      </c>
      <c r="K279" s="14"/>
      <c r="L279" s="14">
        <v>7.3170731707317097E-2</v>
      </c>
      <c r="M279" s="14">
        <v>7.69230769230769E-2</v>
      </c>
      <c r="N279" s="14"/>
      <c r="O279" s="14">
        <v>8.4112149532710304E-2</v>
      </c>
      <c r="P279" s="14">
        <v>6.4102564102564097E-2</v>
      </c>
      <c r="Q279" s="14">
        <v>7.4626865671641798E-2</v>
      </c>
    </row>
    <row r="280" spans="2:17" x14ac:dyDescent="0.2">
      <c r="B280" t="s">
        <v>55</v>
      </c>
      <c r="C280" s="14">
        <v>7.9051383399209498E-3</v>
      </c>
      <c r="D280" s="14">
        <v>0</v>
      </c>
      <c r="E280" s="14">
        <v>0</v>
      </c>
      <c r="F280" s="14">
        <v>2.2222222222222199E-2</v>
      </c>
      <c r="G280" s="14">
        <v>7.9365079365079395E-3</v>
      </c>
      <c r="H280" s="14"/>
      <c r="I280" s="14">
        <v>7.8740157480314994E-3</v>
      </c>
      <c r="J280" s="14">
        <v>7.9365079365079395E-3</v>
      </c>
      <c r="K280" s="14"/>
      <c r="L280" s="14">
        <v>8.1300813008130107E-3</v>
      </c>
      <c r="M280" s="14">
        <v>7.6923076923076901E-3</v>
      </c>
      <c r="N280" s="14"/>
      <c r="O280" s="14">
        <v>1.86915887850467E-2</v>
      </c>
      <c r="P280" s="14">
        <v>0</v>
      </c>
      <c r="Q280" s="14">
        <v>0</v>
      </c>
    </row>
    <row r="281" spans="2:17" x14ac:dyDescent="0.2">
      <c r="B281" t="s">
        <v>74</v>
      </c>
      <c r="C281" s="14">
        <v>1.97628458498024E-2</v>
      </c>
      <c r="D281" s="14">
        <v>0.11111111111111099</v>
      </c>
      <c r="E281" s="14">
        <v>0</v>
      </c>
      <c r="F281" s="14">
        <v>0</v>
      </c>
      <c r="G281" s="14">
        <v>0</v>
      </c>
      <c r="H281" s="14"/>
      <c r="I281" s="14">
        <v>3.9370078740157501E-2</v>
      </c>
      <c r="J281" s="14">
        <v>0</v>
      </c>
      <c r="K281" s="14"/>
      <c r="L281" s="14">
        <v>2.4390243902439001E-2</v>
      </c>
      <c r="M281" s="14">
        <v>1.5384615384615399E-2</v>
      </c>
      <c r="N281" s="14"/>
      <c r="O281" s="14">
        <v>9.3457943925233603E-3</v>
      </c>
      <c r="P281" s="14">
        <v>1.2820512820512799E-2</v>
      </c>
      <c r="Q281" s="14">
        <v>4.47761194029851E-2</v>
      </c>
    </row>
    <row r="282" spans="2:17" x14ac:dyDescent="0.2">
      <c r="C282" s="14"/>
      <c r="D282" s="14"/>
      <c r="E282" s="14"/>
      <c r="F282" s="14"/>
      <c r="G282" s="14"/>
      <c r="H282" s="14"/>
      <c r="I282" s="14"/>
      <c r="J282" s="14"/>
      <c r="K282" s="14"/>
      <c r="L282" s="14"/>
      <c r="M282" s="14"/>
      <c r="N282" s="14"/>
      <c r="O282" s="14"/>
      <c r="P282" s="14"/>
      <c r="Q282" s="14"/>
    </row>
    <row r="283" spans="2:17" x14ac:dyDescent="0.2">
      <c r="B283" s="6" t="s">
        <v>87</v>
      </c>
      <c r="C283" s="14"/>
      <c r="D283" s="14"/>
      <c r="E283" s="14"/>
      <c r="F283" s="14"/>
      <c r="G283" s="14"/>
      <c r="H283" s="14"/>
      <c r="I283" s="14"/>
      <c r="J283" s="14"/>
      <c r="K283" s="14"/>
      <c r="L283" s="14"/>
      <c r="M283" s="14"/>
      <c r="N283" s="14"/>
      <c r="O283" s="14"/>
      <c r="P283" s="14"/>
      <c r="Q283" s="14"/>
    </row>
    <row r="284" spans="2:17" x14ac:dyDescent="0.2">
      <c r="B284" s="17" t="s">
        <v>49</v>
      </c>
      <c r="C284" s="14"/>
      <c r="D284" s="14"/>
      <c r="E284" s="14"/>
      <c r="F284" s="14"/>
      <c r="G284" s="14"/>
      <c r="H284" s="14"/>
      <c r="I284" s="14"/>
      <c r="J284" s="14"/>
      <c r="K284" s="14"/>
      <c r="L284" s="14"/>
      <c r="M284" s="14"/>
      <c r="N284" s="14"/>
      <c r="O284" s="14"/>
      <c r="P284" s="14"/>
      <c r="Q284" s="14"/>
    </row>
    <row r="285" spans="2:17" x14ac:dyDescent="0.2">
      <c r="B285" t="s">
        <v>76</v>
      </c>
      <c r="C285" s="14">
        <v>0.35573122529644302</v>
      </c>
      <c r="D285" s="14">
        <v>0.4</v>
      </c>
      <c r="E285" s="14">
        <v>0.18918918918918901</v>
      </c>
      <c r="F285" s="14">
        <v>0.55555555555555602</v>
      </c>
      <c r="G285" s="14">
        <v>0.317460317460317</v>
      </c>
      <c r="H285" s="14"/>
      <c r="I285" s="14">
        <v>0.39370078740157499</v>
      </c>
      <c r="J285" s="14">
        <v>0.317460317460317</v>
      </c>
      <c r="K285" s="14"/>
      <c r="L285" s="14">
        <v>0.35772357723577197</v>
      </c>
      <c r="M285" s="14">
        <v>0.35384615384615398</v>
      </c>
      <c r="N285" s="14"/>
      <c r="O285" s="14">
        <v>0.33644859813084099</v>
      </c>
      <c r="P285" s="14">
        <v>0.38461538461538503</v>
      </c>
      <c r="Q285" s="14">
        <v>0.34328358208955201</v>
      </c>
    </row>
    <row r="286" spans="2:17" x14ac:dyDescent="0.2">
      <c r="B286" t="s">
        <v>77</v>
      </c>
      <c r="C286" s="14">
        <v>0.32806324110671897</v>
      </c>
      <c r="D286" s="14">
        <v>0.22222222222222199</v>
      </c>
      <c r="E286" s="14">
        <v>0.32432432432432401</v>
      </c>
      <c r="F286" s="14">
        <v>0.35555555555555601</v>
      </c>
      <c r="G286" s="14">
        <v>0.35714285714285698</v>
      </c>
      <c r="H286" s="14"/>
      <c r="I286" s="14">
        <v>0.29921259842519699</v>
      </c>
      <c r="J286" s="14">
        <v>0.35714285714285698</v>
      </c>
      <c r="K286" s="14"/>
      <c r="L286" s="14">
        <v>0.37398373983739802</v>
      </c>
      <c r="M286" s="14">
        <v>0.28461538461538499</v>
      </c>
      <c r="N286" s="14"/>
      <c r="O286" s="14">
        <v>0.37383177570093501</v>
      </c>
      <c r="P286" s="14">
        <v>0.29487179487179499</v>
      </c>
      <c r="Q286" s="14">
        <v>0.29850746268656703</v>
      </c>
    </row>
    <row r="287" spans="2:17" x14ac:dyDescent="0.2">
      <c r="B287" t="s">
        <v>78</v>
      </c>
      <c r="C287" s="14">
        <v>0.30830039525691699</v>
      </c>
      <c r="D287" s="14">
        <v>0.17777777777777801</v>
      </c>
      <c r="E287" s="14">
        <v>0.24324324324324301</v>
      </c>
      <c r="F287" s="14">
        <v>0.37777777777777799</v>
      </c>
      <c r="G287" s="14">
        <v>0.34920634920634902</v>
      </c>
      <c r="H287" s="14"/>
      <c r="I287" s="14">
        <v>0.267716535433071</v>
      </c>
      <c r="J287" s="14">
        <v>0.34920634920634902</v>
      </c>
      <c r="K287" s="14"/>
      <c r="L287" s="14">
        <v>0.31707317073170699</v>
      </c>
      <c r="M287" s="14">
        <v>0.3</v>
      </c>
      <c r="N287" s="14"/>
      <c r="O287" s="14">
        <v>0.29906542056074797</v>
      </c>
      <c r="P287" s="14">
        <v>0.35897435897435898</v>
      </c>
      <c r="Q287" s="14">
        <v>0.25373134328358199</v>
      </c>
    </row>
    <row r="288" spans="2:17" x14ac:dyDescent="0.2">
      <c r="B288" t="s">
        <v>79</v>
      </c>
      <c r="C288" s="14">
        <v>0.25296442687747001</v>
      </c>
      <c r="D288" s="14">
        <v>0.133333333333333</v>
      </c>
      <c r="E288" s="14">
        <v>0.35135135135135098</v>
      </c>
      <c r="F288" s="14">
        <v>0.31111111111111101</v>
      </c>
      <c r="G288" s="14">
        <v>0.24603174603174599</v>
      </c>
      <c r="H288" s="14"/>
      <c r="I288" s="14">
        <v>0.25984251968503902</v>
      </c>
      <c r="J288" s="14">
        <v>0.24603174603174599</v>
      </c>
      <c r="K288" s="14"/>
      <c r="L288" s="14">
        <v>0.276422764227642</v>
      </c>
      <c r="M288" s="14">
        <v>0.230769230769231</v>
      </c>
      <c r="N288" s="14"/>
      <c r="O288" s="14">
        <v>0.25233644859813098</v>
      </c>
      <c r="P288" s="14">
        <v>0.21794871794871801</v>
      </c>
      <c r="Q288" s="14">
        <v>0.29850746268656703</v>
      </c>
    </row>
    <row r="289" spans="2:17" x14ac:dyDescent="0.2">
      <c r="B289" t="s">
        <v>80</v>
      </c>
      <c r="C289" s="14">
        <v>0.24505928853754899</v>
      </c>
      <c r="D289" s="14">
        <v>0.133333333333333</v>
      </c>
      <c r="E289" s="14">
        <v>0.29729729729729698</v>
      </c>
      <c r="F289" s="14">
        <v>0.17777777777777801</v>
      </c>
      <c r="G289" s="14">
        <v>0.293650793650794</v>
      </c>
      <c r="H289" s="14"/>
      <c r="I289" s="14">
        <v>0.196850393700787</v>
      </c>
      <c r="J289" s="14">
        <v>0.293650793650794</v>
      </c>
      <c r="K289" s="14"/>
      <c r="L289" s="14">
        <v>0.219512195121951</v>
      </c>
      <c r="M289" s="14">
        <v>0.269230769230769</v>
      </c>
      <c r="N289" s="14"/>
      <c r="O289" s="14">
        <v>0.18691588785046701</v>
      </c>
      <c r="P289" s="14">
        <v>0.28205128205128199</v>
      </c>
      <c r="Q289" s="14">
        <v>0.29850746268656703</v>
      </c>
    </row>
    <row r="290" spans="2:17" x14ac:dyDescent="0.2">
      <c r="B290" t="s">
        <v>81</v>
      </c>
      <c r="C290" s="14">
        <v>0.22924901185770799</v>
      </c>
      <c r="D290" s="14">
        <v>0.266666666666667</v>
      </c>
      <c r="E290" s="14">
        <v>0.24324324324324301</v>
      </c>
      <c r="F290" s="14">
        <v>0.22222222222222199</v>
      </c>
      <c r="G290" s="14">
        <v>0.214285714285714</v>
      </c>
      <c r="H290" s="14"/>
      <c r="I290" s="14">
        <v>0.244094488188976</v>
      </c>
      <c r="J290" s="14">
        <v>0.214285714285714</v>
      </c>
      <c r="K290" s="14"/>
      <c r="L290" s="14">
        <v>0.22764227642276399</v>
      </c>
      <c r="M290" s="14">
        <v>0.230769230769231</v>
      </c>
      <c r="N290" s="14"/>
      <c r="O290" s="14">
        <v>0.233644859813084</v>
      </c>
      <c r="P290" s="14">
        <v>0.28205128205128199</v>
      </c>
      <c r="Q290" s="14">
        <v>0.164179104477612</v>
      </c>
    </row>
    <row r="291" spans="2:17" x14ac:dyDescent="0.2">
      <c r="B291" t="s">
        <v>82</v>
      </c>
      <c r="C291" s="14">
        <v>0.189723320158103</v>
      </c>
      <c r="D291" s="14">
        <v>0.11111111111111099</v>
      </c>
      <c r="E291" s="14">
        <v>0.21621621621621601</v>
      </c>
      <c r="F291" s="14">
        <v>0.11111111111111099</v>
      </c>
      <c r="G291" s="14">
        <v>0.238095238095238</v>
      </c>
      <c r="H291" s="14"/>
      <c r="I291" s="14">
        <v>0.14173228346456701</v>
      </c>
      <c r="J291" s="14">
        <v>0.238095238095238</v>
      </c>
      <c r="K291" s="14"/>
      <c r="L291" s="14">
        <v>0.211382113821138</v>
      </c>
      <c r="M291" s="14">
        <v>0.16923076923076899</v>
      </c>
      <c r="N291" s="14"/>
      <c r="O291" s="14">
        <v>0.177570093457944</v>
      </c>
      <c r="P291" s="14">
        <v>0.21794871794871801</v>
      </c>
      <c r="Q291" s="14">
        <v>0.17910447761194001</v>
      </c>
    </row>
    <row r="292" spans="2:17" x14ac:dyDescent="0.2">
      <c r="B292" t="s">
        <v>83</v>
      </c>
      <c r="C292" s="14">
        <v>0.16205533596837901</v>
      </c>
      <c r="D292" s="14">
        <v>0.11111111111111099</v>
      </c>
      <c r="E292" s="14">
        <v>0.135135135135135</v>
      </c>
      <c r="F292" s="14">
        <v>0.155555555555556</v>
      </c>
      <c r="G292" s="14">
        <v>0.19047619047618999</v>
      </c>
      <c r="H292" s="14"/>
      <c r="I292" s="14">
        <v>0.133858267716535</v>
      </c>
      <c r="J292" s="14">
        <v>0.19047619047618999</v>
      </c>
      <c r="K292" s="14"/>
      <c r="L292" s="14">
        <v>0.13008130081300801</v>
      </c>
      <c r="M292" s="14">
        <v>0.19230769230769201</v>
      </c>
      <c r="N292" s="14"/>
      <c r="O292" s="14">
        <v>0.121495327102804</v>
      </c>
      <c r="P292" s="14">
        <v>0.17948717948717899</v>
      </c>
      <c r="Q292" s="14">
        <v>0.20895522388059701</v>
      </c>
    </row>
    <row r="293" spans="2:17" x14ac:dyDescent="0.2">
      <c r="B293" t="s">
        <v>84</v>
      </c>
      <c r="C293" s="14">
        <v>0.122529644268775</v>
      </c>
      <c r="D293" s="14">
        <v>2.2222222222222199E-2</v>
      </c>
      <c r="E293" s="14">
        <v>5.4054054054054099E-2</v>
      </c>
      <c r="F293" s="14">
        <v>0.133333333333333</v>
      </c>
      <c r="G293" s="14">
        <v>0.17460317460317501</v>
      </c>
      <c r="H293" s="14"/>
      <c r="I293" s="14">
        <v>7.0866141732283505E-2</v>
      </c>
      <c r="J293" s="14">
        <v>0.17460317460317501</v>
      </c>
      <c r="K293" s="14"/>
      <c r="L293" s="14">
        <v>0.105691056910569</v>
      </c>
      <c r="M293" s="14">
        <v>0.138461538461538</v>
      </c>
      <c r="N293" s="14"/>
      <c r="O293" s="14">
        <v>0.10280373831775701</v>
      </c>
      <c r="P293" s="14">
        <v>0.128205128205128</v>
      </c>
      <c r="Q293" s="14">
        <v>0.14925373134328401</v>
      </c>
    </row>
    <row r="294" spans="2:17" x14ac:dyDescent="0.2">
      <c r="B294" t="s">
        <v>85</v>
      </c>
      <c r="C294" s="14">
        <v>0.118577075098814</v>
      </c>
      <c r="D294" s="14">
        <v>2.2222222222222199E-2</v>
      </c>
      <c r="E294" s="14">
        <v>5.4054054054054099E-2</v>
      </c>
      <c r="F294" s="14">
        <v>0.155555555555556</v>
      </c>
      <c r="G294" s="14">
        <v>0.158730158730159</v>
      </c>
      <c r="H294" s="14"/>
      <c r="I294" s="14">
        <v>7.8740157480315001E-2</v>
      </c>
      <c r="J294" s="14">
        <v>0.158730158730159</v>
      </c>
      <c r="K294" s="14"/>
      <c r="L294" s="14">
        <v>9.7560975609756101E-2</v>
      </c>
      <c r="M294" s="14">
        <v>0.138461538461538</v>
      </c>
      <c r="N294" s="14"/>
      <c r="O294" s="14">
        <v>8.4112149532710304E-2</v>
      </c>
      <c r="P294" s="14">
        <v>0.141025641025641</v>
      </c>
      <c r="Q294" s="14">
        <v>0.134328358208955</v>
      </c>
    </row>
    <row r="295" spans="2:17" x14ac:dyDescent="0.2">
      <c r="B295" t="s">
        <v>86</v>
      </c>
      <c r="C295" s="14">
        <v>6.7193675889328106E-2</v>
      </c>
      <c r="D295" s="14">
        <v>0.2</v>
      </c>
      <c r="E295" s="14">
        <v>5.4054054054054099E-2</v>
      </c>
      <c r="F295" s="14">
        <v>2.2222222222222199E-2</v>
      </c>
      <c r="G295" s="14">
        <v>3.9682539682539701E-2</v>
      </c>
      <c r="H295" s="14"/>
      <c r="I295" s="14">
        <v>9.4488188976377993E-2</v>
      </c>
      <c r="J295" s="14">
        <v>3.9682539682539701E-2</v>
      </c>
      <c r="K295" s="14"/>
      <c r="L295" s="14">
        <v>8.1300813008130093E-2</v>
      </c>
      <c r="M295" s="14">
        <v>5.3846153846153801E-2</v>
      </c>
      <c r="N295" s="14"/>
      <c r="O295" s="14">
        <v>6.5420560747663503E-2</v>
      </c>
      <c r="P295" s="14">
        <v>3.8461538461538498E-2</v>
      </c>
      <c r="Q295" s="14">
        <v>0.104477611940299</v>
      </c>
    </row>
    <row r="296" spans="2:17" x14ac:dyDescent="0.2">
      <c r="B296" t="s">
        <v>55</v>
      </c>
      <c r="C296" s="14">
        <v>1.18577075098814E-2</v>
      </c>
      <c r="D296" s="14">
        <v>2.2222222222222199E-2</v>
      </c>
      <c r="E296" s="14">
        <v>0</v>
      </c>
      <c r="F296" s="14">
        <v>0</v>
      </c>
      <c r="G296" s="14">
        <v>1.58730158730159E-2</v>
      </c>
      <c r="H296" s="14"/>
      <c r="I296" s="14">
        <v>7.8740157480314994E-3</v>
      </c>
      <c r="J296" s="14">
        <v>1.58730158730159E-2</v>
      </c>
      <c r="K296" s="14"/>
      <c r="L296" s="14">
        <v>1.6260162601626001E-2</v>
      </c>
      <c r="M296" s="14">
        <v>7.6923076923076901E-3</v>
      </c>
      <c r="N296" s="14"/>
      <c r="O296" s="14">
        <v>2.80373831775701E-2</v>
      </c>
      <c r="P296" s="14">
        <v>0</v>
      </c>
      <c r="Q296" s="14">
        <v>0</v>
      </c>
    </row>
    <row r="297" spans="2:17" x14ac:dyDescent="0.2">
      <c r="B297" t="s">
        <v>46</v>
      </c>
      <c r="C297" s="14">
        <v>2.7667984189723299E-2</v>
      </c>
      <c r="D297" s="14">
        <v>8.8888888888888906E-2</v>
      </c>
      <c r="E297" s="14">
        <v>5.4054054054054099E-2</v>
      </c>
      <c r="F297" s="14">
        <v>0</v>
      </c>
      <c r="G297" s="14">
        <v>7.9365079365079395E-3</v>
      </c>
      <c r="H297" s="14"/>
      <c r="I297" s="14">
        <v>4.7244094488188997E-2</v>
      </c>
      <c r="J297" s="14">
        <v>7.9365079365079395E-3</v>
      </c>
      <c r="K297" s="14"/>
      <c r="L297" s="14">
        <v>4.0650406504064998E-2</v>
      </c>
      <c r="M297" s="14">
        <v>1.5384615384615399E-2</v>
      </c>
      <c r="N297" s="14"/>
      <c r="O297" s="14">
        <v>9.3457943925233603E-3</v>
      </c>
      <c r="P297" s="14">
        <v>3.8461538461538498E-2</v>
      </c>
      <c r="Q297" s="14">
        <v>4.47761194029851E-2</v>
      </c>
    </row>
    <row r="298" spans="2:17" x14ac:dyDescent="0.2">
      <c r="B298" t="s">
        <v>74</v>
      </c>
      <c r="C298" s="14">
        <v>3.9525691699604697E-3</v>
      </c>
      <c r="D298" s="14">
        <v>2.2222222222222199E-2</v>
      </c>
      <c r="E298" s="14">
        <v>0</v>
      </c>
      <c r="F298" s="14">
        <v>0</v>
      </c>
      <c r="G298" s="14">
        <v>0</v>
      </c>
      <c r="H298" s="14"/>
      <c r="I298" s="14">
        <v>7.8740157480314994E-3</v>
      </c>
      <c r="J298" s="14">
        <v>0</v>
      </c>
      <c r="K298" s="14"/>
      <c r="L298" s="14">
        <v>0</v>
      </c>
      <c r="M298" s="14">
        <v>7.6923076923076901E-3</v>
      </c>
      <c r="N298" s="14"/>
      <c r="O298" s="14">
        <v>0</v>
      </c>
      <c r="P298" s="14">
        <v>0</v>
      </c>
      <c r="Q298" s="14">
        <v>1.49253731343284E-2</v>
      </c>
    </row>
    <row r="299" spans="2:17" x14ac:dyDescent="0.2">
      <c r="C299" s="14"/>
      <c r="D299" s="14"/>
      <c r="E299" s="14"/>
      <c r="F299" s="14"/>
      <c r="G299" s="14"/>
      <c r="H299" s="14"/>
      <c r="I299" s="14"/>
      <c r="J299" s="14"/>
      <c r="K299" s="14"/>
      <c r="L299" s="14"/>
      <c r="M299" s="14"/>
      <c r="N299" s="14"/>
      <c r="O299" s="14"/>
      <c r="P299" s="14"/>
      <c r="Q299" s="14"/>
    </row>
    <row r="300" spans="2:17" x14ac:dyDescent="0.2">
      <c r="B300" s="6" t="s">
        <v>102</v>
      </c>
      <c r="C300" s="14"/>
      <c r="D300" s="14"/>
      <c r="E300" s="14"/>
      <c r="F300" s="14"/>
      <c r="G300" s="14"/>
      <c r="H300" s="14"/>
      <c r="I300" s="14"/>
      <c r="J300" s="14"/>
      <c r="K300" s="14"/>
      <c r="L300" s="14"/>
      <c r="M300" s="14"/>
      <c r="N300" s="14"/>
      <c r="O300" s="14"/>
      <c r="P300" s="14"/>
      <c r="Q300" s="14"/>
    </row>
    <row r="301" spans="2:17" x14ac:dyDescent="0.2">
      <c r="B301" s="17" t="s">
        <v>49</v>
      </c>
      <c r="C301" s="14"/>
      <c r="D301" s="14"/>
      <c r="E301" s="14"/>
      <c r="F301" s="14"/>
      <c r="G301" s="14"/>
      <c r="H301" s="14"/>
      <c r="I301" s="14"/>
      <c r="J301" s="14"/>
      <c r="K301" s="14"/>
      <c r="L301" s="14"/>
      <c r="M301" s="14"/>
      <c r="N301" s="14"/>
      <c r="O301" s="14"/>
      <c r="P301" s="14"/>
      <c r="Q301" s="14"/>
    </row>
    <row r="302" spans="2:17" x14ac:dyDescent="0.2">
      <c r="B302" t="s">
        <v>88</v>
      </c>
      <c r="C302" s="14">
        <v>0.41106719367588901</v>
      </c>
      <c r="D302" s="14">
        <v>0.37777777777777799</v>
      </c>
      <c r="E302" s="14">
        <v>0.32432432432432401</v>
      </c>
      <c r="F302" s="14">
        <v>0.48888888888888898</v>
      </c>
      <c r="G302" s="14">
        <v>0.42063492063492097</v>
      </c>
      <c r="H302" s="14"/>
      <c r="I302" s="14">
        <v>0.40157480314960597</v>
      </c>
      <c r="J302" s="14">
        <v>0.42063492063492097</v>
      </c>
      <c r="K302" s="14"/>
      <c r="L302" s="14">
        <v>0.39024390243902402</v>
      </c>
      <c r="M302" s="14">
        <v>0.43076923076923102</v>
      </c>
      <c r="N302" s="14"/>
      <c r="O302" s="14">
        <v>0.32710280373831802</v>
      </c>
      <c r="P302" s="14">
        <v>0.5</v>
      </c>
      <c r="Q302" s="14">
        <v>0.43283582089552203</v>
      </c>
    </row>
    <row r="303" spans="2:17" x14ac:dyDescent="0.2">
      <c r="B303" t="s">
        <v>89</v>
      </c>
      <c r="C303" s="14">
        <v>0.32806324110671897</v>
      </c>
      <c r="D303" s="14">
        <v>0.35555555555555601</v>
      </c>
      <c r="E303" s="14">
        <v>0.162162162162162</v>
      </c>
      <c r="F303" s="14">
        <v>0.37777777777777799</v>
      </c>
      <c r="G303" s="14">
        <v>0.34920634920634902</v>
      </c>
      <c r="H303" s="14"/>
      <c r="I303" s="14">
        <v>0.30708661417322802</v>
      </c>
      <c r="J303" s="14">
        <v>0.34920634920634902</v>
      </c>
      <c r="K303" s="14"/>
      <c r="L303" s="14">
        <v>0.36585365853658502</v>
      </c>
      <c r="M303" s="14">
        <v>0.29230769230769199</v>
      </c>
      <c r="N303" s="14"/>
      <c r="O303" s="14">
        <v>0.29906542056074797</v>
      </c>
      <c r="P303" s="14">
        <v>0.42307692307692302</v>
      </c>
      <c r="Q303" s="14">
        <v>0.26865671641791</v>
      </c>
    </row>
    <row r="304" spans="2:17" x14ac:dyDescent="0.2">
      <c r="B304" t="s">
        <v>90</v>
      </c>
      <c r="C304" s="14">
        <v>0.32806324110671897</v>
      </c>
      <c r="D304" s="14">
        <v>0.133333333333333</v>
      </c>
      <c r="E304" s="14">
        <v>0.35135135135135098</v>
      </c>
      <c r="F304" s="14">
        <v>0.422222222222222</v>
      </c>
      <c r="G304" s="14">
        <v>0.35714285714285698</v>
      </c>
      <c r="H304" s="14"/>
      <c r="I304" s="14">
        <v>0.29921259842519699</v>
      </c>
      <c r="J304" s="14">
        <v>0.35714285714285698</v>
      </c>
      <c r="K304" s="14"/>
      <c r="L304" s="14">
        <v>0.34146341463414598</v>
      </c>
      <c r="M304" s="14">
        <v>0.31538461538461499</v>
      </c>
      <c r="N304" s="14"/>
      <c r="O304" s="14">
        <v>0.355140186915888</v>
      </c>
      <c r="P304" s="14">
        <v>0.30769230769230799</v>
      </c>
      <c r="Q304" s="14">
        <v>0.31343283582089598</v>
      </c>
    </row>
    <row r="305" spans="2:17" x14ac:dyDescent="0.2">
      <c r="B305" t="s">
        <v>91</v>
      </c>
      <c r="C305" s="14">
        <v>0.32411067193675902</v>
      </c>
      <c r="D305" s="14">
        <v>0.31111111111111101</v>
      </c>
      <c r="E305" s="14">
        <v>0.32432432432432401</v>
      </c>
      <c r="F305" s="14">
        <v>0.28888888888888897</v>
      </c>
      <c r="G305" s="14">
        <v>0.341269841269841</v>
      </c>
      <c r="H305" s="14"/>
      <c r="I305" s="14">
        <v>0.30708661417322802</v>
      </c>
      <c r="J305" s="14">
        <v>0.341269841269841</v>
      </c>
      <c r="K305" s="14"/>
      <c r="L305" s="14">
        <v>0.34146341463414598</v>
      </c>
      <c r="M305" s="14">
        <v>0.30769230769230799</v>
      </c>
      <c r="N305" s="14"/>
      <c r="O305" s="14">
        <v>0.242990654205607</v>
      </c>
      <c r="P305" s="14">
        <v>0.38461538461538503</v>
      </c>
      <c r="Q305" s="14">
        <v>0.38805970149253699</v>
      </c>
    </row>
    <row r="306" spans="2:17" x14ac:dyDescent="0.2">
      <c r="B306" t="s">
        <v>92</v>
      </c>
      <c r="C306" s="14">
        <v>0.32015810276679801</v>
      </c>
      <c r="D306" s="14">
        <v>0.155555555555556</v>
      </c>
      <c r="E306" s="14">
        <v>0.21621621621621601</v>
      </c>
      <c r="F306" s="14">
        <v>0.37777777777777799</v>
      </c>
      <c r="G306" s="14">
        <v>0.38888888888888901</v>
      </c>
      <c r="H306" s="14"/>
      <c r="I306" s="14">
        <v>0.25196850393700798</v>
      </c>
      <c r="J306" s="14">
        <v>0.38888888888888901</v>
      </c>
      <c r="K306" s="14"/>
      <c r="L306" s="14">
        <v>0.33333333333333298</v>
      </c>
      <c r="M306" s="14">
        <v>0.30769230769230799</v>
      </c>
      <c r="N306" s="14"/>
      <c r="O306" s="14">
        <v>0.30841121495327101</v>
      </c>
      <c r="P306" s="14">
        <v>0.269230769230769</v>
      </c>
      <c r="Q306" s="14">
        <v>0.38805970149253699</v>
      </c>
    </row>
    <row r="307" spans="2:17" x14ac:dyDescent="0.2">
      <c r="B307" t="s">
        <v>93</v>
      </c>
      <c r="C307" s="14">
        <v>0.28853754940711501</v>
      </c>
      <c r="D307" s="14">
        <v>6.6666666666666693E-2</v>
      </c>
      <c r="E307" s="14">
        <v>0.27027027027027001</v>
      </c>
      <c r="F307" s="14">
        <v>0.35555555555555601</v>
      </c>
      <c r="G307" s="14">
        <v>0.34920634920634902</v>
      </c>
      <c r="H307" s="14"/>
      <c r="I307" s="14">
        <v>0.22834645669291301</v>
      </c>
      <c r="J307" s="14">
        <v>0.34920634920634902</v>
      </c>
      <c r="K307" s="14"/>
      <c r="L307" s="14">
        <v>0.284552845528455</v>
      </c>
      <c r="M307" s="14">
        <v>0.29230769230769199</v>
      </c>
      <c r="N307" s="14"/>
      <c r="O307" s="14">
        <v>0.25233644859813098</v>
      </c>
      <c r="P307" s="14">
        <v>0.34615384615384598</v>
      </c>
      <c r="Q307" s="14">
        <v>0.26865671641791</v>
      </c>
    </row>
    <row r="308" spans="2:17" x14ac:dyDescent="0.2">
      <c r="B308" t="s">
        <v>94</v>
      </c>
      <c r="C308" s="14">
        <v>0.28458498023715401</v>
      </c>
      <c r="D308" s="14">
        <v>0.133333333333333</v>
      </c>
      <c r="E308" s="14">
        <v>0.32432432432432401</v>
      </c>
      <c r="F308" s="14">
        <v>0.28888888888888897</v>
      </c>
      <c r="G308" s="14">
        <v>0.32539682539682502</v>
      </c>
      <c r="H308" s="14"/>
      <c r="I308" s="14">
        <v>0.244094488188976</v>
      </c>
      <c r="J308" s="14">
        <v>0.32539682539682502</v>
      </c>
      <c r="K308" s="14"/>
      <c r="L308" s="14">
        <v>0.30894308943089399</v>
      </c>
      <c r="M308" s="14">
        <v>0.261538461538462</v>
      </c>
      <c r="N308" s="14"/>
      <c r="O308" s="14">
        <v>0.28037383177570102</v>
      </c>
      <c r="P308" s="14">
        <v>0.28205128205128199</v>
      </c>
      <c r="Q308" s="14">
        <v>0.29850746268656703</v>
      </c>
    </row>
    <row r="309" spans="2:17" x14ac:dyDescent="0.2">
      <c r="B309" t="s">
        <v>95</v>
      </c>
      <c r="C309" s="14">
        <v>0.26482213438735203</v>
      </c>
      <c r="D309" s="14">
        <v>0.133333333333333</v>
      </c>
      <c r="E309" s="14">
        <v>0.24324324324324301</v>
      </c>
      <c r="F309" s="14">
        <v>0.24444444444444399</v>
      </c>
      <c r="G309" s="14">
        <v>0.32539682539682502</v>
      </c>
      <c r="H309" s="14"/>
      <c r="I309" s="14">
        <v>0.20472440944881901</v>
      </c>
      <c r="J309" s="14">
        <v>0.32539682539682502</v>
      </c>
      <c r="K309" s="14"/>
      <c r="L309" s="14">
        <v>0.26016260162601601</v>
      </c>
      <c r="M309" s="14">
        <v>0.269230769230769</v>
      </c>
      <c r="N309" s="14"/>
      <c r="O309" s="14">
        <v>0.26168224299065401</v>
      </c>
      <c r="P309" s="14">
        <v>0.30769230769230799</v>
      </c>
      <c r="Q309" s="14">
        <v>0.22388059701492499</v>
      </c>
    </row>
    <row r="310" spans="2:17" x14ac:dyDescent="0.2">
      <c r="B310" t="s">
        <v>96</v>
      </c>
      <c r="C310" s="14">
        <v>0.24505928853754899</v>
      </c>
      <c r="D310" s="14">
        <v>0.17777777777777801</v>
      </c>
      <c r="E310" s="14">
        <v>0.162162162162162</v>
      </c>
      <c r="F310" s="14">
        <v>0.266666666666667</v>
      </c>
      <c r="G310" s="14">
        <v>0.28571428571428598</v>
      </c>
      <c r="H310" s="14"/>
      <c r="I310" s="14">
        <v>0.20472440944881901</v>
      </c>
      <c r="J310" s="14">
        <v>0.28571428571428598</v>
      </c>
      <c r="K310" s="14"/>
      <c r="L310" s="14">
        <v>0.276422764227642</v>
      </c>
      <c r="M310" s="14">
        <v>0.21538461538461501</v>
      </c>
      <c r="N310" s="14"/>
      <c r="O310" s="14">
        <v>0.242990654205607</v>
      </c>
      <c r="P310" s="14">
        <v>0.269230769230769</v>
      </c>
      <c r="Q310" s="14">
        <v>0.20895522388059701</v>
      </c>
    </row>
    <row r="311" spans="2:17" x14ac:dyDescent="0.2">
      <c r="B311" t="s">
        <v>97</v>
      </c>
      <c r="C311" s="14">
        <v>0.20948616600790501</v>
      </c>
      <c r="D311" s="14">
        <v>0.155555555555556</v>
      </c>
      <c r="E311" s="14">
        <v>0.135135135135135</v>
      </c>
      <c r="F311" s="14">
        <v>0.155555555555556</v>
      </c>
      <c r="G311" s="14">
        <v>0.26984126984126999</v>
      </c>
      <c r="H311" s="14"/>
      <c r="I311" s="14">
        <v>0.14960629921259799</v>
      </c>
      <c r="J311" s="14">
        <v>0.26984126984126999</v>
      </c>
      <c r="K311" s="14"/>
      <c r="L311" s="14">
        <v>0.22764227642276399</v>
      </c>
      <c r="M311" s="14">
        <v>0.19230769230769201</v>
      </c>
      <c r="N311" s="14"/>
      <c r="O311" s="14">
        <v>0.18691588785046701</v>
      </c>
      <c r="P311" s="14">
        <v>0.230769230769231</v>
      </c>
      <c r="Q311" s="14">
        <v>0.22388059701492499</v>
      </c>
    </row>
    <row r="312" spans="2:17" x14ac:dyDescent="0.2">
      <c r="B312" t="s">
        <v>98</v>
      </c>
      <c r="C312" s="14">
        <v>0.185770750988142</v>
      </c>
      <c r="D312" s="14">
        <v>0.155555555555556</v>
      </c>
      <c r="E312" s="14">
        <v>0.135135135135135</v>
      </c>
      <c r="F312" s="14">
        <v>0.155555555555556</v>
      </c>
      <c r="G312" s="14">
        <v>0.22222222222222199</v>
      </c>
      <c r="H312" s="14"/>
      <c r="I312" s="14">
        <v>0.14960629921259799</v>
      </c>
      <c r="J312" s="14">
        <v>0.22222222222222199</v>
      </c>
      <c r="K312" s="14"/>
      <c r="L312" s="14">
        <v>0.211382113821138</v>
      </c>
      <c r="M312" s="14">
        <v>0.16153846153846199</v>
      </c>
      <c r="N312" s="14"/>
      <c r="O312" s="14">
        <v>0.18691588785046701</v>
      </c>
      <c r="P312" s="14">
        <v>0.19230769230769201</v>
      </c>
      <c r="Q312" s="14">
        <v>0.164179104477612</v>
      </c>
    </row>
    <row r="313" spans="2:17" x14ac:dyDescent="0.2">
      <c r="B313" t="s">
        <v>99</v>
      </c>
      <c r="C313" s="14">
        <v>0.16600790513833999</v>
      </c>
      <c r="D313" s="14">
        <v>4.4444444444444398E-2</v>
      </c>
      <c r="E313" s="14">
        <v>0.21621621621621601</v>
      </c>
      <c r="F313" s="14">
        <v>0.133333333333333</v>
      </c>
      <c r="G313" s="14">
        <v>0.206349206349206</v>
      </c>
      <c r="H313" s="14"/>
      <c r="I313" s="14">
        <v>0.12598425196850399</v>
      </c>
      <c r="J313" s="14">
        <v>0.206349206349206</v>
      </c>
      <c r="K313" s="14"/>
      <c r="L313" s="14">
        <v>0.16260162601625999</v>
      </c>
      <c r="M313" s="14">
        <v>0.16923076923076899</v>
      </c>
      <c r="N313" s="14"/>
      <c r="O313" s="14">
        <v>0.18691588785046701</v>
      </c>
      <c r="P313" s="14">
        <v>0.16666666666666699</v>
      </c>
      <c r="Q313" s="14">
        <v>0.134328358208955</v>
      </c>
    </row>
    <row r="314" spans="2:17" x14ac:dyDescent="0.2">
      <c r="B314" t="s">
        <v>77</v>
      </c>
      <c r="C314" s="14">
        <v>0.13438735177865599</v>
      </c>
      <c r="D314" s="14">
        <v>0.11111111111111099</v>
      </c>
      <c r="E314" s="14">
        <v>0.108108108108108</v>
      </c>
      <c r="F314" s="14">
        <v>8.8888888888888906E-2</v>
      </c>
      <c r="G314" s="14">
        <v>0.16666666666666699</v>
      </c>
      <c r="H314" s="14"/>
      <c r="I314" s="14">
        <v>0.102362204724409</v>
      </c>
      <c r="J314" s="14">
        <v>0.16666666666666699</v>
      </c>
      <c r="K314" s="14"/>
      <c r="L314" s="14">
        <v>0.105691056910569</v>
      </c>
      <c r="M314" s="14">
        <v>0.16153846153846199</v>
      </c>
      <c r="N314" s="14"/>
      <c r="O314" s="14">
        <v>0.19626168224299101</v>
      </c>
      <c r="P314" s="14">
        <v>8.9743589743589702E-2</v>
      </c>
      <c r="Q314" s="14">
        <v>8.9552238805970102E-2</v>
      </c>
    </row>
    <row r="315" spans="2:17" x14ac:dyDescent="0.2">
      <c r="B315" t="s">
        <v>100</v>
      </c>
      <c r="C315" s="14">
        <v>0.122529644268775</v>
      </c>
      <c r="D315" s="14">
        <v>0.11111111111111099</v>
      </c>
      <c r="E315" s="14">
        <v>0.18918918918918901</v>
      </c>
      <c r="F315" s="14">
        <v>0.11111111111111099</v>
      </c>
      <c r="G315" s="14">
        <v>0.11111111111111099</v>
      </c>
      <c r="H315" s="14"/>
      <c r="I315" s="14">
        <v>0.133858267716535</v>
      </c>
      <c r="J315" s="14">
        <v>0.11111111111111099</v>
      </c>
      <c r="K315" s="14"/>
      <c r="L315" s="14">
        <v>8.1300813008130093E-2</v>
      </c>
      <c r="M315" s="14">
        <v>0.16153846153846199</v>
      </c>
      <c r="N315" s="14"/>
      <c r="O315" s="14">
        <v>0.121495327102804</v>
      </c>
      <c r="P315" s="14">
        <v>0.102564102564103</v>
      </c>
      <c r="Q315" s="14">
        <v>0.134328358208955</v>
      </c>
    </row>
    <row r="316" spans="2:17" x14ac:dyDescent="0.2">
      <c r="B316" t="s">
        <v>101</v>
      </c>
      <c r="C316" s="14">
        <v>3.9525691699604702E-2</v>
      </c>
      <c r="D316" s="14">
        <v>0.133333333333333</v>
      </c>
      <c r="E316" s="14">
        <v>2.7027027027027001E-2</v>
      </c>
      <c r="F316" s="14">
        <v>0</v>
      </c>
      <c r="G316" s="14">
        <v>2.3809523809523801E-2</v>
      </c>
      <c r="H316" s="14"/>
      <c r="I316" s="14">
        <v>5.5118110236220499E-2</v>
      </c>
      <c r="J316" s="14">
        <v>2.3809523809523801E-2</v>
      </c>
      <c r="K316" s="14"/>
      <c r="L316" s="14">
        <v>4.0650406504064998E-2</v>
      </c>
      <c r="M316" s="14">
        <v>3.8461538461538498E-2</v>
      </c>
      <c r="N316" s="14"/>
      <c r="O316" s="14">
        <v>3.7383177570093497E-2</v>
      </c>
      <c r="P316" s="14">
        <v>3.8461538461538498E-2</v>
      </c>
      <c r="Q316" s="14">
        <v>4.47761194029851E-2</v>
      </c>
    </row>
    <row r="317" spans="2:17" x14ac:dyDescent="0.2">
      <c r="B317" t="s">
        <v>46</v>
      </c>
      <c r="C317" s="14">
        <v>1.18577075098814E-2</v>
      </c>
      <c r="D317" s="14">
        <v>4.4444444444444398E-2</v>
      </c>
      <c r="E317" s="14">
        <v>0</v>
      </c>
      <c r="F317" s="14">
        <v>0</v>
      </c>
      <c r="G317" s="14">
        <v>7.9365079365079395E-3</v>
      </c>
      <c r="H317" s="14"/>
      <c r="I317" s="14">
        <v>1.5748031496062999E-2</v>
      </c>
      <c r="J317" s="14">
        <v>7.9365079365079395E-3</v>
      </c>
      <c r="K317" s="14"/>
      <c r="L317" s="14">
        <v>8.1300813008130107E-3</v>
      </c>
      <c r="M317" s="14">
        <v>1.5384615384615399E-2</v>
      </c>
      <c r="N317" s="14"/>
      <c r="O317" s="14">
        <v>9.3457943925233603E-3</v>
      </c>
      <c r="P317" s="14">
        <v>2.5641025641025599E-2</v>
      </c>
      <c r="Q317" s="14">
        <v>0</v>
      </c>
    </row>
    <row r="318" spans="2:17" x14ac:dyDescent="0.2">
      <c r="B318" t="s">
        <v>47</v>
      </c>
      <c r="C318" s="14">
        <v>1.97628458498024E-2</v>
      </c>
      <c r="D318" s="14">
        <v>4.4444444444444398E-2</v>
      </c>
      <c r="E318" s="14">
        <v>0</v>
      </c>
      <c r="F318" s="14">
        <v>2.2222222222222199E-2</v>
      </c>
      <c r="G318" s="14">
        <v>1.58730158730159E-2</v>
      </c>
      <c r="H318" s="14"/>
      <c r="I318" s="14">
        <v>2.3622047244094498E-2</v>
      </c>
      <c r="J318" s="14">
        <v>1.58730158730159E-2</v>
      </c>
      <c r="K318" s="14"/>
      <c r="L318" s="14">
        <v>1.6260162601626001E-2</v>
      </c>
      <c r="M318" s="14">
        <v>2.3076923076923099E-2</v>
      </c>
      <c r="N318" s="14"/>
      <c r="O318" s="14">
        <v>2.80373831775701E-2</v>
      </c>
      <c r="P318" s="14">
        <v>0</v>
      </c>
      <c r="Q318" s="14">
        <v>2.9850746268656699E-2</v>
      </c>
    </row>
    <row r="319" spans="2:17" x14ac:dyDescent="0.2">
      <c r="C319" s="14"/>
      <c r="D319" s="14"/>
      <c r="E319" s="14"/>
      <c r="F319" s="14"/>
      <c r="G319" s="14"/>
      <c r="H319" s="14"/>
      <c r="I319" s="14"/>
      <c r="J319" s="14"/>
      <c r="K319" s="14"/>
      <c r="L319" s="14"/>
      <c r="M319" s="14"/>
      <c r="N319" s="14"/>
      <c r="O319" s="14"/>
      <c r="P319" s="14"/>
      <c r="Q319" s="14"/>
    </row>
    <row r="320" spans="2:17" x14ac:dyDescent="0.2">
      <c r="B320" s="6" t="s">
        <v>103</v>
      </c>
      <c r="C320" s="14"/>
      <c r="D320" s="14"/>
      <c r="E320" s="14"/>
      <c r="F320" s="14"/>
      <c r="G320" s="14"/>
      <c r="H320" s="14"/>
      <c r="I320" s="14"/>
      <c r="J320" s="14"/>
      <c r="K320" s="14"/>
      <c r="L320" s="14"/>
      <c r="M320" s="14"/>
      <c r="N320" s="14"/>
      <c r="O320" s="14"/>
      <c r="P320" s="14"/>
      <c r="Q320" s="14"/>
    </row>
    <row r="321" spans="2:17" x14ac:dyDescent="0.2">
      <c r="B321" s="17" t="s">
        <v>104</v>
      </c>
      <c r="C321" s="14"/>
      <c r="D321" s="14"/>
      <c r="E321" s="14"/>
      <c r="F321" s="14"/>
      <c r="G321" s="14"/>
      <c r="H321" s="14"/>
      <c r="I321" s="14"/>
      <c r="J321" s="14"/>
      <c r="K321" s="14"/>
      <c r="L321" s="14"/>
      <c r="M321" s="14"/>
      <c r="N321" s="14"/>
      <c r="O321" s="14"/>
      <c r="P321" s="14"/>
      <c r="Q321" s="14"/>
    </row>
    <row r="322" spans="2:17" x14ac:dyDescent="0.2">
      <c r="B322" t="s">
        <v>88</v>
      </c>
      <c r="C322" s="14">
        <v>0.22362869198312199</v>
      </c>
      <c r="D322" s="14">
        <v>0.30555555555555602</v>
      </c>
      <c r="E322" s="14">
        <v>0.194444444444444</v>
      </c>
      <c r="F322" s="14">
        <v>0.204545454545455</v>
      </c>
      <c r="G322" s="14">
        <v>0.214876033057851</v>
      </c>
      <c r="H322" s="14"/>
      <c r="I322" s="14">
        <v>0.232758620689655</v>
      </c>
      <c r="J322" s="14">
        <v>0.214876033057851</v>
      </c>
      <c r="K322" s="14"/>
      <c r="L322" s="14">
        <v>0.2</v>
      </c>
      <c r="M322" s="14">
        <v>0.24590163934426201</v>
      </c>
      <c r="N322" s="14"/>
      <c r="O322" s="14">
        <v>0.13</v>
      </c>
      <c r="P322" s="14">
        <v>0.28378378378378399</v>
      </c>
      <c r="Q322" s="14">
        <v>0.30645161290322598</v>
      </c>
    </row>
    <row r="323" spans="2:17" x14ac:dyDescent="0.2">
      <c r="B323" t="s">
        <v>89</v>
      </c>
      <c r="C323" s="14">
        <v>0.21940928270042201</v>
      </c>
      <c r="D323" s="14">
        <v>0.16666666666666699</v>
      </c>
      <c r="E323" s="14">
        <v>0.11111111111111099</v>
      </c>
      <c r="F323" s="14">
        <v>0.29545454545454503</v>
      </c>
      <c r="G323" s="14">
        <v>0.23966942148760301</v>
      </c>
      <c r="H323" s="14"/>
      <c r="I323" s="14">
        <v>0.198275862068966</v>
      </c>
      <c r="J323" s="14">
        <v>0.23966942148760301</v>
      </c>
      <c r="K323" s="14"/>
      <c r="L323" s="14">
        <v>0.23478260869565201</v>
      </c>
      <c r="M323" s="14">
        <v>0.204918032786885</v>
      </c>
      <c r="N323" s="14"/>
      <c r="O323" s="14">
        <v>0.22</v>
      </c>
      <c r="P323" s="14">
        <v>0.32432432432432401</v>
      </c>
      <c r="Q323" s="14">
        <v>9.6774193548387094E-2</v>
      </c>
    </row>
    <row r="324" spans="2:17" x14ac:dyDescent="0.2">
      <c r="B324" t="s">
        <v>90</v>
      </c>
      <c r="C324" s="14">
        <v>0.189873417721519</v>
      </c>
      <c r="D324" s="14">
        <v>2.7777777777777801E-2</v>
      </c>
      <c r="E324" s="14">
        <v>0.16666666666666699</v>
      </c>
      <c r="F324" s="14">
        <v>0.25</v>
      </c>
      <c r="G324" s="14">
        <v>0.22314049586776899</v>
      </c>
      <c r="H324" s="14"/>
      <c r="I324" s="14">
        <v>0.15517241379310301</v>
      </c>
      <c r="J324" s="14">
        <v>0.22314049586776899</v>
      </c>
      <c r="K324" s="14"/>
      <c r="L324" s="14">
        <v>0.22608695652173899</v>
      </c>
      <c r="M324" s="14">
        <v>0.15573770491803299</v>
      </c>
      <c r="N324" s="14"/>
      <c r="O324" s="14">
        <v>0.21</v>
      </c>
      <c r="P324" s="14">
        <v>0.14864864864864899</v>
      </c>
      <c r="Q324" s="14">
        <v>0.209677419354839</v>
      </c>
    </row>
    <row r="325" spans="2:17" x14ac:dyDescent="0.2">
      <c r="B325" t="s">
        <v>91</v>
      </c>
      <c r="C325" s="14">
        <v>0.177215189873418</v>
      </c>
      <c r="D325" s="14">
        <v>0.22222222222222199</v>
      </c>
      <c r="E325" s="14">
        <v>0.25</v>
      </c>
      <c r="F325" s="14">
        <v>0.11363636363636399</v>
      </c>
      <c r="G325" s="14">
        <v>0.165289256198347</v>
      </c>
      <c r="H325" s="14"/>
      <c r="I325" s="14">
        <v>0.18965517241379301</v>
      </c>
      <c r="J325" s="14">
        <v>0.165289256198347</v>
      </c>
      <c r="K325" s="14"/>
      <c r="L325" s="14">
        <v>0.19130434782608699</v>
      </c>
      <c r="M325" s="14">
        <v>0.16393442622950799</v>
      </c>
      <c r="N325" s="14"/>
      <c r="O325" s="14">
        <v>0.14000000000000001</v>
      </c>
      <c r="P325" s="14">
        <v>0.14864864864864899</v>
      </c>
      <c r="Q325" s="14">
        <v>0.27419354838709697</v>
      </c>
    </row>
    <row r="326" spans="2:17" x14ac:dyDescent="0.2">
      <c r="B326" t="s">
        <v>92</v>
      </c>
      <c r="C326" s="14">
        <v>0.14767932489451499</v>
      </c>
      <c r="D326" s="14">
        <v>5.5555555555555601E-2</v>
      </c>
      <c r="E326" s="14">
        <v>0.11111111111111099</v>
      </c>
      <c r="F326" s="14">
        <v>0.204545454545455</v>
      </c>
      <c r="G326" s="14">
        <v>0.165289256198347</v>
      </c>
      <c r="H326" s="14"/>
      <c r="I326" s="14">
        <v>0.12931034482758599</v>
      </c>
      <c r="J326" s="14">
        <v>0.165289256198347</v>
      </c>
      <c r="K326" s="14"/>
      <c r="L326" s="14">
        <v>0.139130434782609</v>
      </c>
      <c r="M326" s="14">
        <v>0.15573770491803299</v>
      </c>
      <c r="N326" s="14"/>
      <c r="O326" s="14">
        <v>0.18</v>
      </c>
      <c r="P326" s="14">
        <v>9.45945945945946E-2</v>
      </c>
      <c r="Q326" s="14">
        <v>0.16129032258064499</v>
      </c>
    </row>
    <row r="327" spans="2:17" x14ac:dyDescent="0.2">
      <c r="B327" t="s">
        <v>95</v>
      </c>
      <c r="C327" s="14">
        <v>0.118143459915612</v>
      </c>
      <c r="D327" s="14">
        <v>2.7777777777777801E-2</v>
      </c>
      <c r="E327" s="14">
        <v>0.11111111111111099</v>
      </c>
      <c r="F327" s="14">
        <v>0.11363636363636399</v>
      </c>
      <c r="G327" s="14">
        <v>0.14876033057851201</v>
      </c>
      <c r="H327" s="14"/>
      <c r="I327" s="14">
        <v>8.6206896551724102E-2</v>
      </c>
      <c r="J327" s="14">
        <v>0.14876033057851201</v>
      </c>
      <c r="K327" s="14"/>
      <c r="L327" s="14">
        <v>0.11304347826087</v>
      </c>
      <c r="M327" s="14">
        <v>0.12295081967213101</v>
      </c>
      <c r="N327" s="14"/>
      <c r="O327" s="14">
        <v>0.13</v>
      </c>
      <c r="P327" s="14">
        <v>0.14864864864864899</v>
      </c>
      <c r="Q327" s="14">
        <v>6.4516129032258104E-2</v>
      </c>
    </row>
    <row r="328" spans="2:17" x14ac:dyDescent="0.2">
      <c r="B328" t="s">
        <v>94</v>
      </c>
      <c r="C328" s="14">
        <v>0.118143459915612</v>
      </c>
      <c r="D328" s="14">
        <v>0.11111111111111099</v>
      </c>
      <c r="E328" s="14">
        <v>8.3333333333333301E-2</v>
      </c>
      <c r="F328" s="14">
        <v>0.13636363636363599</v>
      </c>
      <c r="G328" s="14">
        <v>0.12396694214876</v>
      </c>
      <c r="H328" s="14"/>
      <c r="I328" s="14">
        <v>0.11206896551724101</v>
      </c>
      <c r="J328" s="14">
        <v>0.12396694214876</v>
      </c>
      <c r="K328" s="14"/>
      <c r="L328" s="14">
        <v>0.121739130434783</v>
      </c>
      <c r="M328" s="14">
        <v>0.114754098360656</v>
      </c>
      <c r="N328" s="14"/>
      <c r="O328" s="14">
        <v>0.12</v>
      </c>
      <c r="P328" s="14">
        <v>0.121621621621622</v>
      </c>
      <c r="Q328" s="14">
        <v>0.112903225806452</v>
      </c>
    </row>
    <row r="329" spans="2:17" x14ac:dyDescent="0.2">
      <c r="B329" t="s">
        <v>96</v>
      </c>
      <c r="C329" s="14">
        <v>0.113924050632911</v>
      </c>
      <c r="D329" s="14">
        <v>8.3333333333333301E-2</v>
      </c>
      <c r="E329" s="14">
        <v>0.13888888888888901</v>
      </c>
      <c r="F329" s="14">
        <v>9.0909090909090898E-2</v>
      </c>
      <c r="G329" s="14">
        <v>0.12396694214876</v>
      </c>
      <c r="H329" s="14"/>
      <c r="I329" s="14">
        <v>0.10344827586206901</v>
      </c>
      <c r="J329" s="14">
        <v>0.12396694214876</v>
      </c>
      <c r="K329" s="14"/>
      <c r="L329" s="14">
        <v>0.121739130434783</v>
      </c>
      <c r="M329" s="14">
        <v>0.10655737704918</v>
      </c>
      <c r="N329" s="14"/>
      <c r="O329" s="14">
        <v>0.09</v>
      </c>
      <c r="P329" s="14">
        <v>0.108108108108108</v>
      </c>
      <c r="Q329" s="14">
        <v>0.14516129032258099</v>
      </c>
    </row>
    <row r="330" spans="2:17" x14ac:dyDescent="0.2">
      <c r="B330" t="s">
        <v>98</v>
      </c>
      <c r="C330" s="14">
        <v>6.3291139240506306E-2</v>
      </c>
      <c r="D330" s="14">
        <v>5.5555555555555601E-2</v>
      </c>
      <c r="E330" s="14">
        <v>5.5555555555555601E-2</v>
      </c>
      <c r="F330" s="14">
        <v>0</v>
      </c>
      <c r="G330" s="14">
        <v>9.0909090909090898E-2</v>
      </c>
      <c r="H330" s="14"/>
      <c r="I330" s="14">
        <v>3.4482758620689703E-2</v>
      </c>
      <c r="J330" s="14">
        <v>9.0909090909090898E-2</v>
      </c>
      <c r="K330" s="14"/>
      <c r="L330" s="14">
        <v>9.5652173913043495E-2</v>
      </c>
      <c r="M330" s="14">
        <v>3.2786885245901599E-2</v>
      </c>
      <c r="N330" s="14"/>
      <c r="O330" s="14">
        <v>0.09</v>
      </c>
      <c r="P330" s="14">
        <v>4.0540540540540501E-2</v>
      </c>
      <c r="Q330" s="14">
        <v>4.8387096774193498E-2</v>
      </c>
    </row>
    <row r="331" spans="2:17" x14ac:dyDescent="0.2">
      <c r="B331" t="s">
        <v>93</v>
      </c>
      <c r="C331" s="14">
        <v>5.0632911392405097E-2</v>
      </c>
      <c r="D331" s="14">
        <v>2.7777777777777801E-2</v>
      </c>
      <c r="E331" s="14">
        <v>8.3333333333333301E-2</v>
      </c>
      <c r="F331" s="14">
        <v>4.5454545454545497E-2</v>
      </c>
      <c r="G331" s="14">
        <v>4.9586776859504099E-2</v>
      </c>
      <c r="H331" s="14"/>
      <c r="I331" s="14">
        <v>5.1724137931034503E-2</v>
      </c>
      <c r="J331" s="14">
        <v>4.9586776859504099E-2</v>
      </c>
      <c r="K331" s="14"/>
      <c r="L331" s="14">
        <v>3.4782608695652202E-2</v>
      </c>
      <c r="M331" s="14">
        <v>6.5573770491803296E-2</v>
      </c>
      <c r="N331" s="14"/>
      <c r="O331" s="14">
        <v>0.06</v>
      </c>
      <c r="P331" s="14">
        <v>6.7567567567567599E-2</v>
      </c>
      <c r="Q331" s="14">
        <v>1.6129032258064498E-2</v>
      </c>
    </row>
    <row r="332" spans="2:17" x14ac:dyDescent="0.2">
      <c r="B332" t="s">
        <v>100</v>
      </c>
      <c r="C332" s="14">
        <v>4.6413502109704602E-2</v>
      </c>
      <c r="D332" s="14">
        <v>8.3333333333333301E-2</v>
      </c>
      <c r="E332" s="14">
        <v>2.7777777777777801E-2</v>
      </c>
      <c r="F332" s="14">
        <v>4.5454545454545497E-2</v>
      </c>
      <c r="G332" s="14">
        <v>4.1322314049586799E-2</v>
      </c>
      <c r="H332" s="14"/>
      <c r="I332" s="14">
        <v>5.1724137931034503E-2</v>
      </c>
      <c r="J332" s="14">
        <v>4.1322314049586799E-2</v>
      </c>
      <c r="K332" s="14"/>
      <c r="L332" s="14">
        <v>3.4782608695652202E-2</v>
      </c>
      <c r="M332" s="14">
        <v>5.7377049180327898E-2</v>
      </c>
      <c r="N332" s="14"/>
      <c r="O332" s="14">
        <v>0.05</v>
      </c>
      <c r="P332" s="14">
        <v>2.7027027027027001E-2</v>
      </c>
      <c r="Q332" s="14">
        <v>4.8387096774193498E-2</v>
      </c>
    </row>
    <row r="333" spans="2:17" x14ac:dyDescent="0.2">
      <c r="B333" t="s">
        <v>97</v>
      </c>
      <c r="C333" s="14">
        <v>4.2194092827004197E-2</v>
      </c>
      <c r="D333" s="14">
        <v>2.7777777777777801E-2</v>
      </c>
      <c r="E333" s="14">
        <v>2.7777777777777801E-2</v>
      </c>
      <c r="F333" s="14">
        <v>0</v>
      </c>
      <c r="G333" s="14">
        <v>6.6115702479338803E-2</v>
      </c>
      <c r="H333" s="14"/>
      <c r="I333" s="14">
        <v>1.72413793103448E-2</v>
      </c>
      <c r="J333" s="14">
        <v>6.6115702479338803E-2</v>
      </c>
      <c r="K333" s="14"/>
      <c r="L333" s="14">
        <v>3.4782608695652202E-2</v>
      </c>
      <c r="M333" s="14">
        <v>4.91803278688525E-2</v>
      </c>
      <c r="N333" s="14"/>
      <c r="O333" s="14">
        <v>0.03</v>
      </c>
      <c r="P333" s="14">
        <v>5.4054054054054099E-2</v>
      </c>
      <c r="Q333" s="14">
        <v>4.8387096774193498E-2</v>
      </c>
    </row>
    <row r="334" spans="2:17" x14ac:dyDescent="0.2">
      <c r="B334" t="s">
        <v>77</v>
      </c>
      <c r="C334" s="14">
        <v>3.7974683544303799E-2</v>
      </c>
      <c r="D334" s="14">
        <v>8.3333333333333301E-2</v>
      </c>
      <c r="E334" s="14">
        <v>2.7777777777777801E-2</v>
      </c>
      <c r="F334" s="14">
        <v>0</v>
      </c>
      <c r="G334" s="14">
        <v>4.1322314049586799E-2</v>
      </c>
      <c r="H334" s="14"/>
      <c r="I334" s="14">
        <v>3.4482758620689703E-2</v>
      </c>
      <c r="J334" s="14">
        <v>4.1322314049586799E-2</v>
      </c>
      <c r="K334" s="14"/>
      <c r="L334" s="14">
        <v>2.6086956521739101E-2</v>
      </c>
      <c r="M334" s="14">
        <v>4.91803278688525E-2</v>
      </c>
      <c r="N334" s="14"/>
      <c r="O334" s="14">
        <v>0.06</v>
      </c>
      <c r="P334" s="14">
        <v>1.35135135135135E-2</v>
      </c>
      <c r="Q334" s="14">
        <v>3.2258064516128997E-2</v>
      </c>
    </row>
    <row r="335" spans="2:17" x14ac:dyDescent="0.2">
      <c r="B335" t="s">
        <v>99</v>
      </c>
      <c r="C335" s="14">
        <v>3.7974683544303799E-2</v>
      </c>
      <c r="D335" s="14">
        <v>2.7777777777777801E-2</v>
      </c>
      <c r="E335" s="14">
        <v>2.7777777777777801E-2</v>
      </c>
      <c r="F335" s="14">
        <v>2.27272727272727E-2</v>
      </c>
      <c r="G335" s="14">
        <v>4.9586776859504099E-2</v>
      </c>
      <c r="H335" s="14"/>
      <c r="I335" s="14">
        <v>2.5862068965517199E-2</v>
      </c>
      <c r="J335" s="14">
        <v>4.9586776859504099E-2</v>
      </c>
      <c r="K335" s="14"/>
      <c r="L335" s="14">
        <v>2.6086956521739101E-2</v>
      </c>
      <c r="M335" s="14">
        <v>4.91803278688525E-2</v>
      </c>
      <c r="N335" s="14"/>
      <c r="O335" s="14">
        <v>0.04</v>
      </c>
      <c r="P335" s="14">
        <v>5.4054054054054099E-2</v>
      </c>
      <c r="Q335" s="14">
        <v>1.6129032258064498E-2</v>
      </c>
    </row>
    <row r="336" spans="2:17" x14ac:dyDescent="0.2">
      <c r="C336" s="14"/>
      <c r="D336" s="14"/>
      <c r="E336" s="14"/>
      <c r="F336" s="14"/>
      <c r="G336" s="14"/>
      <c r="H336" s="14"/>
      <c r="I336" s="14"/>
      <c r="J336" s="14"/>
      <c r="K336" s="14"/>
      <c r="L336" s="14"/>
      <c r="M336" s="14"/>
      <c r="N336" s="14"/>
      <c r="O336" s="14"/>
      <c r="P336" s="14"/>
      <c r="Q336" s="14"/>
    </row>
    <row r="337" spans="2:17" x14ac:dyDescent="0.2">
      <c r="B337" s="6" t="s">
        <v>122</v>
      </c>
      <c r="C337" s="14"/>
      <c r="D337" s="14"/>
      <c r="E337" s="14"/>
      <c r="F337" s="14"/>
      <c r="G337" s="14"/>
      <c r="H337" s="14"/>
      <c r="I337" s="14"/>
      <c r="J337" s="14"/>
      <c r="K337" s="14"/>
      <c r="L337" s="14"/>
      <c r="M337" s="14"/>
      <c r="N337" s="14"/>
      <c r="O337" s="14"/>
      <c r="P337" s="14"/>
      <c r="Q337" s="14"/>
    </row>
    <row r="338" spans="2:17" x14ac:dyDescent="0.2">
      <c r="B338" s="17" t="s">
        <v>49</v>
      </c>
      <c r="C338" s="14"/>
      <c r="D338" s="14"/>
      <c r="E338" s="14"/>
      <c r="F338" s="14"/>
      <c r="G338" s="14"/>
      <c r="H338" s="14"/>
      <c r="I338" s="14"/>
      <c r="J338" s="14"/>
      <c r="K338" s="14"/>
      <c r="L338" s="14"/>
      <c r="M338" s="14"/>
      <c r="N338" s="14"/>
      <c r="O338" s="14"/>
      <c r="P338" s="14"/>
      <c r="Q338" s="14"/>
    </row>
    <row r="339" spans="2:17" x14ac:dyDescent="0.2">
      <c r="B339" t="s">
        <v>105</v>
      </c>
      <c r="C339" s="14">
        <v>0.58102766798419003</v>
      </c>
      <c r="D339" s="14">
        <v>0.4</v>
      </c>
      <c r="E339" s="14">
        <v>0.45945945945945899</v>
      </c>
      <c r="F339" s="14">
        <v>0.68888888888888899</v>
      </c>
      <c r="G339" s="14">
        <v>0.64285714285714302</v>
      </c>
      <c r="H339" s="14"/>
      <c r="I339" s="14">
        <v>0.51968503937007904</v>
      </c>
      <c r="J339" s="14">
        <v>0.64285714285714302</v>
      </c>
      <c r="K339" s="14"/>
      <c r="L339" s="14">
        <v>0.52032520325203302</v>
      </c>
      <c r="M339" s="14">
        <v>0.63846153846153797</v>
      </c>
      <c r="N339" s="14"/>
      <c r="O339" s="14">
        <v>0.57009345794392496</v>
      </c>
      <c r="P339" s="14">
        <v>0.61538461538461497</v>
      </c>
      <c r="Q339" s="14">
        <v>0.55223880597014896</v>
      </c>
    </row>
    <row r="340" spans="2:17" x14ac:dyDescent="0.2">
      <c r="B340" t="s">
        <v>106</v>
      </c>
      <c r="C340" s="14">
        <v>0.32806324110671897</v>
      </c>
      <c r="D340" s="14">
        <v>0.17777777777777801</v>
      </c>
      <c r="E340" s="14">
        <v>0.37837837837837801</v>
      </c>
      <c r="F340" s="14">
        <v>0.24444444444444399</v>
      </c>
      <c r="G340" s="14">
        <v>0.39682539682539703</v>
      </c>
      <c r="H340" s="14"/>
      <c r="I340" s="14">
        <v>0.25984251968503902</v>
      </c>
      <c r="J340" s="14">
        <v>0.39682539682539703</v>
      </c>
      <c r="K340" s="14"/>
      <c r="L340" s="14">
        <v>0.25203252032520301</v>
      </c>
      <c r="M340" s="14">
        <v>0.4</v>
      </c>
      <c r="N340" s="14"/>
      <c r="O340" s="14">
        <v>0.28037383177570102</v>
      </c>
      <c r="P340" s="14">
        <v>0.37179487179487197</v>
      </c>
      <c r="Q340" s="14">
        <v>0.34328358208955201</v>
      </c>
    </row>
    <row r="341" spans="2:17" x14ac:dyDescent="0.2">
      <c r="B341" t="s">
        <v>107</v>
      </c>
      <c r="C341" s="14">
        <v>0.312252964426877</v>
      </c>
      <c r="D341" s="14">
        <v>0.28888888888888897</v>
      </c>
      <c r="E341" s="14">
        <v>0.21621621621621601</v>
      </c>
      <c r="F341" s="14">
        <v>0.31111111111111101</v>
      </c>
      <c r="G341" s="14">
        <v>0.34920634920634902</v>
      </c>
      <c r="H341" s="14"/>
      <c r="I341" s="14">
        <v>0.27559055118110198</v>
      </c>
      <c r="J341" s="14">
        <v>0.34920634920634902</v>
      </c>
      <c r="K341" s="14"/>
      <c r="L341" s="14">
        <v>0.422764227642276</v>
      </c>
      <c r="M341" s="14">
        <v>0.20769230769230801</v>
      </c>
      <c r="N341" s="14"/>
      <c r="O341" s="14">
        <v>0.28037383177570102</v>
      </c>
      <c r="P341" s="14">
        <v>0.42307692307692302</v>
      </c>
      <c r="Q341" s="14">
        <v>0.238805970149254</v>
      </c>
    </row>
    <row r="342" spans="2:17" x14ac:dyDescent="0.2">
      <c r="B342" t="s">
        <v>108</v>
      </c>
      <c r="C342" s="14">
        <v>0.28458498023715401</v>
      </c>
      <c r="D342" s="14">
        <v>0.133333333333333</v>
      </c>
      <c r="E342" s="14">
        <v>0.24324324324324301</v>
      </c>
      <c r="F342" s="14">
        <v>0.17777777777777801</v>
      </c>
      <c r="G342" s="14">
        <v>0.38888888888888901</v>
      </c>
      <c r="H342" s="14"/>
      <c r="I342" s="14">
        <v>0.181102362204724</v>
      </c>
      <c r="J342" s="14">
        <v>0.38888888888888901</v>
      </c>
      <c r="K342" s="14"/>
      <c r="L342" s="14">
        <v>0.292682926829268</v>
      </c>
      <c r="M342" s="14">
        <v>0.27692307692307699</v>
      </c>
      <c r="N342" s="14"/>
      <c r="O342" s="14">
        <v>0.29906542056074797</v>
      </c>
      <c r="P342" s="14">
        <v>0.230769230769231</v>
      </c>
      <c r="Q342" s="14">
        <v>0.31343283582089598</v>
      </c>
    </row>
    <row r="343" spans="2:17" x14ac:dyDescent="0.2">
      <c r="B343" t="s">
        <v>109</v>
      </c>
      <c r="C343" s="14">
        <v>0.24901185770751</v>
      </c>
      <c r="D343" s="14">
        <v>0.2</v>
      </c>
      <c r="E343" s="14">
        <v>0.162162162162162</v>
      </c>
      <c r="F343" s="14">
        <v>0.28888888888888897</v>
      </c>
      <c r="G343" s="14">
        <v>0.27777777777777801</v>
      </c>
      <c r="H343" s="14"/>
      <c r="I343" s="14">
        <v>0.220472440944882</v>
      </c>
      <c r="J343" s="14">
        <v>0.27777777777777801</v>
      </c>
      <c r="K343" s="14"/>
      <c r="L343" s="14">
        <v>0.30894308943089399</v>
      </c>
      <c r="M343" s="14">
        <v>0.19230769230769201</v>
      </c>
      <c r="N343" s="14"/>
      <c r="O343" s="14">
        <v>0.242990654205607</v>
      </c>
      <c r="P343" s="14">
        <v>0.32051282051282098</v>
      </c>
      <c r="Q343" s="14">
        <v>0.17910447761194001</v>
      </c>
    </row>
    <row r="344" spans="2:17" x14ac:dyDescent="0.2">
      <c r="B344" t="s">
        <v>110</v>
      </c>
      <c r="C344" s="14">
        <v>0.21343873517786599</v>
      </c>
      <c r="D344" s="14">
        <v>0.17777777777777801</v>
      </c>
      <c r="E344" s="14">
        <v>0.29729729729729698</v>
      </c>
      <c r="F344" s="14">
        <v>0.2</v>
      </c>
      <c r="G344" s="14">
        <v>0.206349206349206</v>
      </c>
      <c r="H344" s="14"/>
      <c r="I344" s="14">
        <v>0.220472440944882</v>
      </c>
      <c r="J344" s="14">
        <v>0.206349206349206</v>
      </c>
      <c r="K344" s="14"/>
      <c r="L344" s="14">
        <v>0.22764227642276399</v>
      </c>
      <c r="M344" s="14">
        <v>0.2</v>
      </c>
      <c r="N344" s="14"/>
      <c r="O344" s="14">
        <v>0.21495327102803699</v>
      </c>
      <c r="P344" s="14">
        <v>0.19230769230769201</v>
      </c>
      <c r="Q344" s="14">
        <v>0.238805970149254</v>
      </c>
    </row>
    <row r="345" spans="2:17" x14ac:dyDescent="0.2">
      <c r="B345" t="s">
        <v>111</v>
      </c>
      <c r="C345" s="14">
        <v>0.185770750988142</v>
      </c>
      <c r="D345" s="14">
        <v>0.155555555555556</v>
      </c>
      <c r="E345" s="14">
        <v>0.108108108108108</v>
      </c>
      <c r="F345" s="14">
        <v>0.133333333333333</v>
      </c>
      <c r="G345" s="14">
        <v>0.238095238095238</v>
      </c>
      <c r="H345" s="14"/>
      <c r="I345" s="14">
        <v>0.133858267716535</v>
      </c>
      <c r="J345" s="14">
        <v>0.238095238095238</v>
      </c>
      <c r="K345" s="14"/>
      <c r="L345" s="14">
        <v>0.17073170731707299</v>
      </c>
      <c r="M345" s="14">
        <v>0.2</v>
      </c>
      <c r="N345" s="14"/>
      <c r="O345" s="14">
        <v>0.18691588785046701</v>
      </c>
      <c r="P345" s="14">
        <v>0.17948717948717899</v>
      </c>
      <c r="Q345" s="14">
        <v>0.19402985074626899</v>
      </c>
    </row>
    <row r="346" spans="2:17" x14ac:dyDescent="0.2">
      <c r="B346" t="s">
        <v>112</v>
      </c>
      <c r="C346" s="14">
        <v>0.185770750988142</v>
      </c>
      <c r="D346" s="14">
        <v>0.11111111111111099</v>
      </c>
      <c r="E346" s="14">
        <v>0.135135135135135</v>
      </c>
      <c r="F346" s="14">
        <v>0.133333333333333</v>
      </c>
      <c r="G346" s="14">
        <v>0.24603174603174599</v>
      </c>
      <c r="H346" s="14"/>
      <c r="I346" s="14">
        <v>0.12598425196850399</v>
      </c>
      <c r="J346" s="14">
        <v>0.24603174603174599</v>
      </c>
      <c r="K346" s="14"/>
      <c r="L346" s="14">
        <v>0.16260162601625999</v>
      </c>
      <c r="M346" s="14">
        <v>0.20769230769230801</v>
      </c>
      <c r="N346" s="14"/>
      <c r="O346" s="14">
        <v>0.13084112149532701</v>
      </c>
      <c r="P346" s="14">
        <v>0.17948717948717899</v>
      </c>
      <c r="Q346" s="14">
        <v>0.26865671641791</v>
      </c>
    </row>
    <row r="347" spans="2:17" x14ac:dyDescent="0.2">
      <c r="B347" t="s">
        <v>113</v>
      </c>
      <c r="C347" s="14">
        <v>0.173913043478261</v>
      </c>
      <c r="D347" s="14">
        <v>6.6666666666666693E-2</v>
      </c>
      <c r="E347" s="14">
        <v>0.162162162162162</v>
      </c>
      <c r="F347" s="14">
        <v>8.8888888888888906E-2</v>
      </c>
      <c r="G347" s="14">
        <v>0.24603174603174599</v>
      </c>
      <c r="H347" s="14"/>
      <c r="I347" s="14">
        <v>0.102362204724409</v>
      </c>
      <c r="J347" s="14">
        <v>0.24603174603174599</v>
      </c>
      <c r="K347" s="14"/>
      <c r="L347" s="14">
        <v>0.17886178861788599</v>
      </c>
      <c r="M347" s="14">
        <v>0.16923076923076899</v>
      </c>
      <c r="N347" s="14"/>
      <c r="O347" s="14">
        <v>0.15887850467289699</v>
      </c>
      <c r="P347" s="14">
        <v>0.16666666666666699</v>
      </c>
      <c r="Q347" s="14">
        <v>0.19402985074626899</v>
      </c>
    </row>
    <row r="348" spans="2:17" x14ac:dyDescent="0.2">
      <c r="B348" t="s">
        <v>114</v>
      </c>
      <c r="C348" s="14">
        <v>0.1699604743083</v>
      </c>
      <c r="D348" s="14">
        <v>6.6666666666666693E-2</v>
      </c>
      <c r="E348" s="14">
        <v>0.135135135135135</v>
      </c>
      <c r="F348" s="14">
        <v>0.133333333333333</v>
      </c>
      <c r="G348" s="14">
        <v>0.23015873015873001</v>
      </c>
      <c r="H348" s="14"/>
      <c r="I348" s="14">
        <v>0.110236220472441</v>
      </c>
      <c r="J348" s="14">
        <v>0.23015873015873001</v>
      </c>
      <c r="K348" s="14"/>
      <c r="L348" s="14">
        <v>0.154471544715447</v>
      </c>
      <c r="M348" s="14">
        <v>0.18461538461538499</v>
      </c>
      <c r="N348" s="14"/>
      <c r="O348" s="14">
        <v>0.168224299065421</v>
      </c>
      <c r="P348" s="14">
        <v>0.15384615384615399</v>
      </c>
      <c r="Q348" s="14">
        <v>0.17910447761194001</v>
      </c>
    </row>
    <row r="349" spans="2:17" x14ac:dyDescent="0.2">
      <c r="B349" t="s">
        <v>115</v>
      </c>
      <c r="C349" s="14">
        <v>0.16600790513833999</v>
      </c>
      <c r="D349" s="14">
        <v>0.133333333333333</v>
      </c>
      <c r="E349" s="14">
        <v>0.135135135135135</v>
      </c>
      <c r="F349" s="14">
        <v>0.11111111111111099</v>
      </c>
      <c r="G349" s="14">
        <v>0.206349206349206</v>
      </c>
      <c r="H349" s="14"/>
      <c r="I349" s="14">
        <v>0.12598425196850399</v>
      </c>
      <c r="J349" s="14">
        <v>0.206349206349206</v>
      </c>
      <c r="K349" s="14"/>
      <c r="L349" s="14">
        <v>0.146341463414634</v>
      </c>
      <c r="M349" s="14">
        <v>0.18461538461538499</v>
      </c>
      <c r="N349" s="14"/>
      <c r="O349" s="14">
        <v>0.14953271028037399</v>
      </c>
      <c r="P349" s="14">
        <v>0.19230769230769201</v>
      </c>
      <c r="Q349" s="14">
        <v>0.14925373134328401</v>
      </c>
    </row>
    <row r="350" spans="2:17" x14ac:dyDescent="0.2">
      <c r="B350" t="s">
        <v>116</v>
      </c>
      <c r="C350" s="14">
        <v>0.14624505928853801</v>
      </c>
      <c r="D350" s="14">
        <v>0.11111111111111099</v>
      </c>
      <c r="E350" s="14">
        <v>0.162162162162162</v>
      </c>
      <c r="F350" s="14">
        <v>0.24444444444444399</v>
      </c>
      <c r="G350" s="14">
        <v>0.119047619047619</v>
      </c>
      <c r="H350" s="14"/>
      <c r="I350" s="14">
        <v>0.17322834645669299</v>
      </c>
      <c r="J350" s="14">
        <v>0.119047619047619</v>
      </c>
      <c r="K350" s="14"/>
      <c r="L350" s="14">
        <v>0.17886178861788599</v>
      </c>
      <c r="M350" s="14">
        <v>0.115384615384615</v>
      </c>
      <c r="N350" s="14"/>
      <c r="O350" s="14">
        <v>0.15887850467289699</v>
      </c>
      <c r="P350" s="14">
        <v>0.102564102564103</v>
      </c>
      <c r="Q350" s="14">
        <v>0.164179104477612</v>
      </c>
    </row>
    <row r="351" spans="2:17" x14ac:dyDescent="0.2">
      <c r="B351" t="s">
        <v>117</v>
      </c>
      <c r="C351" s="14">
        <v>9.4861660079051405E-2</v>
      </c>
      <c r="D351" s="14">
        <v>6.6666666666666693E-2</v>
      </c>
      <c r="E351" s="14">
        <v>8.1081081081081099E-2</v>
      </c>
      <c r="F351" s="14">
        <v>6.6666666666666693E-2</v>
      </c>
      <c r="G351" s="14">
        <v>0.119047619047619</v>
      </c>
      <c r="H351" s="14"/>
      <c r="I351" s="14">
        <v>7.0866141732283505E-2</v>
      </c>
      <c r="J351" s="14">
        <v>0.119047619047619</v>
      </c>
      <c r="K351" s="14"/>
      <c r="L351" s="14">
        <v>8.9430894308943104E-2</v>
      </c>
      <c r="M351" s="14">
        <v>0.1</v>
      </c>
      <c r="N351" s="14"/>
      <c r="O351" s="14">
        <v>7.4766355140186896E-2</v>
      </c>
      <c r="P351" s="14">
        <v>0.128205128205128</v>
      </c>
      <c r="Q351" s="14">
        <v>7.4626865671641798E-2</v>
      </c>
    </row>
    <row r="352" spans="2:17" x14ac:dyDescent="0.2">
      <c r="B352" t="s">
        <v>55</v>
      </c>
      <c r="C352" s="14">
        <v>9.4861660079051405E-2</v>
      </c>
      <c r="D352" s="14">
        <v>0.266666666666667</v>
      </c>
      <c r="E352" s="14">
        <v>0.108108108108108</v>
      </c>
      <c r="F352" s="14">
        <v>6.6666666666666693E-2</v>
      </c>
      <c r="G352" s="14">
        <v>3.9682539682539701E-2</v>
      </c>
      <c r="H352" s="14"/>
      <c r="I352" s="14">
        <v>0.14960629921259799</v>
      </c>
      <c r="J352" s="14">
        <v>3.9682539682539701E-2</v>
      </c>
      <c r="K352" s="14"/>
      <c r="L352" s="14">
        <v>0.13008130081300801</v>
      </c>
      <c r="M352" s="14">
        <v>6.15384615384615E-2</v>
      </c>
      <c r="N352" s="14"/>
      <c r="O352" s="14">
        <v>5.60747663551402E-2</v>
      </c>
      <c r="P352" s="14">
        <v>8.9743589743589702E-2</v>
      </c>
      <c r="Q352" s="14">
        <v>0.164179104477612</v>
      </c>
    </row>
    <row r="353" spans="2:17" x14ac:dyDescent="0.2">
      <c r="B353" t="s">
        <v>118</v>
      </c>
      <c r="C353" s="14">
        <v>5.9288537549407098E-2</v>
      </c>
      <c r="D353" s="14">
        <v>4.4444444444444398E-2</v>
      </c>
      <c r="E353" s="14">
        <v>5.4054054054054099E-2</v>
      </c>
      <c r="F353" s="14">
        <v>2.2222222222222199E-2</v>
      </c>
      <c r="G353" s="14">
        <v>7.9365079365079402E-2</v>
      </c>
      <c r="H353" s="14"/>
      <c r="I353" s="14">
        <v>3.9370078740157501E-2</v>
      </c>
      <c r="J353" s="14">
        <v>7.9365079365079402E-2</v>
      </c>
      <c r="K353" s="14"/>
      <c r="L353" s="14">
        <v>5.6910569105691103E-2</v>
      </c>
      <c r="M353" s="14">
        <v>6.15384615384615E-2</v>
      </c>
      <c r="N353" s="14"/>
      <c r="O353" s="14">
        <v>2.80373831775701E-2</v>
      </c>
      <c r="P353" s="14">
        <v>7.69230769230769E-2</v>
      </c>
      <c r="Q353" s="14">
        <v>7.4626865671641798E-2</v>
      </c>
    </row>
    <row r="354" spans="2:17" x14ac:dyDescent="0.2">
      <c r="B354" t="s">
        <v>119</v>
      </c>
      <c r="C354" s="14">
        <v>4.3478260869565202E-2</v>
      </c>
      <c r="D354" s="14">
        <v>2.2222222222222199E-2</v>
      </c>
      <c r="E354" s="14">
        <v>2.7027027027027001E-2</v>
      </c>
      <c r="F354" s="14">
        <v>8.8888888888888906E-2</v>
      </c>
      <c r="G354" s="14">
        <v>3.9682539682539701E-2</v>
      </c>
      <c r="H354" s="14"/>
      <c r="I354" s="14">
        <v>4.7244094488188997E-2</v>
      </c>
      <c r="J354" s="14">
        <v>3.9682539682539701E-2</v>
      </c>
      <c r="K354" s="14"/>
      <c r="L354" s="14">
        <v>5.6910569105691103E-2</v>
      </c>
      <c r="M354" s="14">
        <v>3.0769230769230799E-2</v>
      </c>
      <c r="N354" s="14"/>
      <c r="O354" s="14">
        <v>3.7383177570093497E-2</v>
      </c>
      <c r="P354" s="14">
        <v>3.8461538461538498E-2</v>
      </c>
      <c r="Q354" s="14">
        <v>5.9701492537313397E-2</v>
      </c>
    </row>
    <row r="355" spans="2:17" x14ac:dyDescent="0.2">
      <c r="B355" t="s">
        <v>120</v>
      </c>
      <c r="C355" s="14">
        <v>3.5573122529644299E-2</v>
      </c>
      <c r="D355" s="14">
        <v>4.4444444444444398E-2</v>
      </c>
      <c r="E355" s="14">
        <v>2.7027027027027001E-2</v>
      </c>
      <c r="F355" s="14">
        <v>2.2222222222222199E-2</v>
      </c>
      <c r="G355" s="14">
        <v>3.9682539682539701E-2</v>
      </c>
      <c r="H355" s="14"/>
      <c r="I355" s="14">
        <v>3.1496062992125998E-2</v>
      </c>
      <c r="J355" s="14">
        <v>3.9682539682539701E-2</v>
      </c>
      <c r="K355" s="14"/>
      <c r="L355" s="14">
        <v>4.8780487804878099E-2</v>
      </c>
      <c r="M355" s="14">
        <v>2.3076923076923099E-2</v>
      </c>
      <c r="N355" s="14"/>
      <c r="O355" s="14">
        <v>1.86915887850467E-2</v>
      </c>
      <c r="P355" s="14">
        <v>7.69230769230769E-2</v>
      </c>
      <c r="Q355" s="14">
        <v>1.49253731343284E-2</v>
      </c>
    </row>
    <row r="356" spans="2:17" x14ac:dyDescent="0.2">
      <c r="B356" t="s">
        <v>121</v>
      </c>
      <c r="C356" s="14">
        <v>2.7667984189723299E-2</v>
      </c>
      <c r="D356" s="14">
        <v>8.8888888888888906E-2</v>
      </c>
      <c r="E356" s="14">
        <v>0</v>
      </c>
      <c r="F356" s="14">
        <v>4.4444444444444398E-2</v>
      </c>
      <c r="G356" s="14">
        <v>7.9365079365079395E-3</v>
      </c>
      <c r="H356" s="14"/>
      <c r="I356" s="14">
        <v>4.7244094488188997E-2</v>
      </c>
      <c r="J356" s="14">
        <v>7.9365079365079395E-3</v>
      </c>
      <c r="K356" s="14"/>
      <c r="L356" s="14">
        <v>3.2520325203252001E-2</v>
      </c>
      <c r="M356" s="14">
        <v>2.3076923076923099E-2</v>
      </c>
      <c r="N356" s="14"/>
      <c r="O356" s="14">
        <v>1.86915887850467E-2</v>
      </c>
      <c r="P356" s="14">
        <v>3.8461538461538498E-2</v>
      </c>
      <c r="Q356" s="14">
        <v>2.9850746268656699E-2</v>
      </c>
    </row>
    <row r="357" spans="2:17" x14ac:dyDescent="0.2">
      <c r="B357" t="s">
        <v>46</v>
      </c>
      <c r="C357" s="14">
        <v>1.18577075098814E-2</v>
      </c>
      <c r="D357" s="14">
        <v>2.2222222222222199E-2</v>
      </c>
      <c r="E357" s="14">
        <v>0</v>
      </c>
      <c r="F357" s="14">
        <v>2.2222222222222199E-2</v>
      </c>
      <c r="G357" s="14">
        <v>7.9365079365079395E-3</v>
      </c>
      <c r="H357" s="14"/>
      <c r="I357" s="14">
        <v>1.5748031496062999E-2</v>
      </c>
      <c r="J357" s="14">
        <v>7.9365079365079395E-3</v>
      </c>
      <c r="K357" s="14"/>
      <c r="L357" s="14">
        <v>1.6260162601626001E-2</v>
      </c>
      <c r="M357" s="14">
        <v>7.6923076923076901E-3</v>
      </c>
      <c r="N357" s="14"/>
      <c r="O357" s="14">
        <v>0</v>
      </c>
      <c r="P357" s="14">
        <v>2.5641025641025599E-2</v>
      </c>
      <c r="Q357" s="14">
        <v>1.49253731343284E-2</v>
      </c>
    </row>
    <row r="358" spans="2:17" x14ac:dyDescent="0.2">
      <c r="C358" s="14"/>
      <c r="D358" s="14"/>
      <c r="E358" s="14"/>
      <c r="F358" s="14"/>
      <c r="G358" s="14"/>
      <c r="H358" s="14"/>
      <c r="I358" s="14"/>
      <c r="J358" s="14"/>
      <c r="K358" s="14"/>
      <c r="L358" s="14"/>
      <c r="M358" s="14"/>
      <c r="N358" s="14"/>
      <c r="O358" s="14"/>
      <c r="P358" s="14"/>
      <c r="Q358" s="14"/>
    </row>
    <row r="359" spans="2:17" x14ac:dyDescent="0.2">
      <c r="B359" s="6" t="s">
        <v>133</v>
      </c>
      <c r="C359" s="14"/>
      <c r="D359" s="14"/>
      <c r="E359" s="14"/>
      <c r="F359" s="14"/>
      <c r="G359" s="14"/>
      <c r="H359" s="14"/>
      <c r="I359" s="14"/>
      <c r="J359" s="14"/>
      <c r="K359" s="14"/>
      <c r="L359" s="14"/>
      <c r="M359" s="14"/>
      <c r="N359" s="14"/>
      <c r="O359" s="14"/>
      <c r="P359" s="14"/>
      <c r="Q359" s="14"/>
    </row>
    <row r="360" spans="2:17" x14ac:dyDescent="0.2">
      <c r="B360" s="17" t="s">
        <v>49</v>
      </c>
      <c r="C360" s="14"/>
      <c r="D360" s="14"/>
      <c r="E360" s="14"/>
      <c r="F360" s="14"/>
      <c r="G360" s="14"/>
      <c r="H360" s="14"/>
      <c r="I360" s="14"/>
      <c r="J360" s="14"/>
      <c r="K360" s="14"/>
      <c r="L360" s="14"/>
      <c r="M360" s="14"/>
      <c r="N360" s="14"/>
      <c r="O360" s="14"/>
      <c r="P360" s="14"/>
      <c r="Q360" s="14"/>
    </row>
    <row r="361" spans="2:17" x14ac:dyDescent="0.2">
      <c r="B361" t="s">
        <v>76</v>
      </c>
      <c r="C361" s="14">
        <v>0.407114624505929</v>
      </c>
      <c r="D361" s="14">
        <v>0.4</v>
      </c>
      <c r="E361" s="14">
        <v>0.43243243243243201</v>
      </c>
      <c r="F361" s="14">
        <v>0.422222222222222</v>
      </c>
      <c r="G361" s="14">
        <v>0.39682539682539703</v>
      </c>
      <c r="H361" s="14"/>
      <c r="I361" s="14">
        <v>0.41732283464566899</v>
      </c>
      <c r="J361" s="14">
        <v>0.39682539682539703</v>
      </c>
      <c r="K361" s="14"/>
      <c r="L361" s="14">
        <v>0.44715447154471499</v>
      </c>
      <c r="M361" s="14">
        <v>0.36923076923076897</v>
      </c>
      <c r="N361" s="14"/>
      <c r="O361" s="14">
        <v>0.31775700934579398</v>
      </c>
      <c r="P361" s="14">
        <v>0.487179487179487</v>
      </c>
      <c r="Q361" s="14">
        <v>0.44776119402985098</v>
      </c>
    </row>
    <row r="362" spans="2:17" x14ac:dyDescent="0.2">
      <c r="B362" t="s">
        <v>78</v>
      </c>
      <c r="C362" s="14">
        <v>0.32806324110671897</v>
      </c>
      <c r="D362" s="14">
        <v>0.22222222222222199</v>
      </c>
      <c r="E362" s="14">
        <v>0.32432432432432401</v>
      </c>
      <c r="F362" s="14">
        <v>0.48888888888888898</v>
      </c>
      <c r="G362" s="14">
        <v>0.30952380952380998</v>
      </c>
      <c r="H362" s="14"/>
      <c r="I362" s="14">
        <v>0.34645669291338599</v>
      </c>
      <c r="J362" s="14">
        <v>0.30952380952380998</v>
      </c>
      <c r="K362" s="14"/>
      <c r="L362" s="14">
        <v>0.34146341463414598</v>
      </c>
      <c r="M362" s="14">
        <v>0.31538461538461499</v>
      </c>
      <c r="N362" s="14"/>
      <c r="O362" s="14">
        <v>0.30841121495327101</v>
      </c>
      <c r="P362" s="14">
        <v>0.35897435897435898</v>
      </c>
      <c r="Q362" s="14">
        <v>0.31343283582089598</v>
      </c>
    </row>
    <row r="363" spans="2:17" x14ac:dyDescent="0.2">
      <c r="B363" t="s">
        <v>77</v>
      </c>
      <c r="C363" s="14">
        <v>0.30434782608695699</v>
      </c>
      <c r="D363" s="14">
        <v>0.22222222222222199</v>
      </c>
      <c r="E363" s="14">
        <v>0.24324324324324301</v>
      </c>
      <c r="F363" s="14">
        <v>0.37777777777777799</v>
      </c>
      <c r="G363" s="14">
        <v>0.32539682539682502</v>
      </c>
      <c r="H363" s="14"/>
      <c r="I363" s="14">
        <v>0.28346456692913402</v>
      </c>
      <c r="J363" s="14">
        <v>0.32539682539682502</v>
      </c>
      <c r="K363" s="14"/>
      <c r="L363" s="14">
        <v>0.35772357723577197</v>
      </c>
      <c r="M363" s="14">
        <v>0.253846153846154</v>
      </c>
      <c r="N363" s="14"/>
      <c r="O363" s="14">
        <v>0.27102803738317799</v>
      </c>
      <c r="P363" s="14">
        <v>0.34615384615384598</v>
      </c>
      <c r="Q363" s="14">
        <v>0.29850746268656703</v>
      </c>
    </row>
    <row r="364" spans="2:17" x14ac:dyDescent="0.2">
      <c r="B364" t="s">
        <v>100</v>
      </c>
      <c r="C364" s="14">
        <v>0.24110671936758901</v>
      </c>
      <c r="D364" s="14">
        <v>0.422222222222222</v>
      </c>
      <c r="E364" s="14">
        <v>0.18918918918918901</v>
      </c>
      <c r="F364" s="14">
        <v>0.2</v>
      </c>
      <c r="G364" s="14">
        <v>0.206349206349206</v>
      </c>
      <c r="H364" s="14"/>
      <c r="I364" s="14">
        <v>0.27559055118110198</v>
      </c>
      <c r="J364" s="14">
        <v>0.206349206349206</v>
      </c>
      <c r="K364" s="14"/>
      <c r="L364" s="14">
        <v>0.23577235772357699</v>
      </c>
      <c r="M364" s="14">
        <v>0.246153846153846</v>
      </c>
      <c r="N364" s="14"/>
      <c r="O364" s="14">
        <v>0.177570093457944</v>
      </c>
      <c r="P364" s="14">
        <v>0.30769230769230799</v>
      </c>
      <c r="Q364" s="14">
        <v>0.26865671641791</v>
      </c>
    </row>
    <row r="365" spans="2:17" x14ac:dyDescent="0.2">
      <c r="B365" t="s">
        <v>99</v>
      </c>
      <c r="C365" s="14">
        <v>0.21343873517786599</v>
      </c>
      <c r="D365" s="14">
        <v>0.266666666666667</v>
      </c>
      <c r="E365" s="14">
        <v>0.24324324324324301</v>
      </c>
      <c r="F365" s="14">
        <v>0.17777777777777801</v>
      </c>
      <c r="G365" s="14">
        <v>0.19841269841269801</v>
      </c>
      <c r="H365" s="14"/>
      <c r="I365" s="14">
        <v>0.22834645669291301</v>
      </c>
      <c r="J365" s="14">
        <v>0.19841269841269801</v>
      </c>
      <c r="K365" s="14"/>
      <c r="L365" s="14">
        <v>0.23577235772357699</v>
      </c>
      <c r="M365" s="14">
        <v>0.19230769230769201</v>
      </c>
      <c r="N365" s="14"/>
      <c r="O365" s="14">
        <v>0.20560747663551401</v>
      </c>
      <c r="P365" s="14">
        <v>0.19230769230769201</v>
      </c>
      <c r="Q365" s="14">
        <v>0.25373134328358199</v>
      </c>
    </row>
    <row r="366" spans="2:17" x14ac:dyDescent="0.2">
      <c r="B366" t="s">
        <v>123</v>
      </c>
      <c r="C366" s="14">
        <v>0.20948616600790501</v>
      </c>
      <c r="D366" s="14">
        <v>0.266666666666667</v>
      </c>
      <c r="E366" s="14">
        <v>0.162162162162162</v>
      </c>
      <c r="F366" s="14">
        <v>0.17777777777777801</v>
      </c>
      <c r="G366" s="14">
        <v>0.214285714285714</v>
      </c>
      <c r="H366" s="14"/>
      <c r="I366" s="14">
        <v>0.20472440944881901</v>
      </c>
      <c r="J366" s="14">
        <v>0.214285714285714</v>
      </c>
      <c r="K366" s="14"/>
      <c r="L366" s="14">
        <v>0.219512195121951</v>
      </c>
      <c r="M366" s="14">
        <v>0.2</v>
      </c>
      <c r="N366" s="14"/>
      <c r="O366" s="14">
        <v>0.13084112149532701</v>
      </c>
      <c r="P366" s="14">
        <v>0.243589743589744</v>
      </c>
      <c r="Q366" s="14">
        <v>0.29850746268656703</v>
      </c>
    </row>
    <row r="367" spans="2:17" x14ac:dyDescent="0.2">
      <c r="B367" t="s">
        <v>124</v>
      </c>
      <c r="C367" s="14">
        <v>0.19367588932806301</v>
      </c>
      <c r="D367" s="14">
        <v>0.133333333333333</v>
      </c>
      <c r="E367" s="14">
        <v>0.21621621621621601</v>
      </c>
      <c r="F367" s="14">
        <v>0.2</v>
      </c>
      <c r="G367" s="14">
        <v>0.206349206349206</v>
      </c>
      <c r="H367" s="14"/>
      <c r="I367" s="14">
        <v>0.181102362204724</v>
      </c>
      <c r="J367" s="14">
        <v>0.206349206349206</v>
      </c>
      <c r="K367" s="14"/>
      <c r="L367" s="14">
        <v>0.17886178861788599</v>
      </c>
      <c r="M367" s="14">
        <v>0.20769230769230801</v>
      </c>
      <c r="N367" s="14"/>
      <c r="O367" s="14">
        <v>0.21495327102803699</v>
      </c>
      <c r="P367" s="14">
        <v>0.16666666666666699</v>
      </c>
      <c r="Q367" s="14">
        <v>0.17910447761194001</v>
      </c>
    </row>
    <row r="368" spans="2:17" x14ac:dyDescent="0.2">
      <c r="B368" t="s">
        <v>125</v>
      </c>
      <c r="C368" s="14">
        <v>0.1699604743083</v>
      </c>
      <c r="D368" s="14">
        <v>0.24444444444444399</v>
      </c>
      <c r="E368" s="14">
        <v>0.162162162162162</v>
      </c>
      <c r="F368" s="14">
        <v>0.133333333333333</v>
      </c>
      <c r="G368" s="14">
        <v>0.158730158730159</v>
      </c>
      <c r="H368" s="14"/>
      <c r="I368" s="14">
        <v>0.181102362204724</v>
      </c>
      <c r="J368" s="14">
        <v>0.158730158730159</v>
      </c>
      <c r="K368" s="14"/>
      <c r="L368" s="14">
        <v>0.211382113821138</v>
      </c>
      <c r="M368" s="14">
        <v>0.130769230769231</v>
      </c>
      <c r="N368" s="14"/>
      <c r="O368" s="14">
        <v>0.18691588785046701</v>
      </c>
      <c r="P368" s="14">
        <v>0.15384615384615399</v>
      </c>
      <c r="Q368" s="14">
        <v>0.164179104477612</v>
      </c>
    </row>
    <row r="369" spans="2:17" x14ac:dyDescent="0.2">
      <c r="B369" t="s">
        <v>126</v>
      </c>
      <c r="C369" s="14">
        <v>0.142292490118577</v>
      </c>
      <c r="D369" s="14">
        <v>8.8888888888888906E-2</v>
      </c>
      <c r="E369" s="14">
        <v>0.162162162162162</v>
      </c>
      <c r="F369" s="14">
        <v>0.17777777777777801</v>
      </c>
      <c r="G369" s="14">
        <v>0.14285714285714299</v>
      </c>
      <c r="H369" s="14"/>
      <c r="I369" s="14">
        <v>0.14173228346456701</v>
      </c>
      <c r="J369" s="14">
        <v>0.14285714285714299</v>
      </c>
      <c r="K369" s="14"/>
      <c r="L369" s="14">
        <v>0.146341463414634</v>
      </c>
      <c r="M369" s="14">
        <v>0.138461538461538</v>
      </c>
      <c r="N369" s="14"/>
      <c r="O369" s="14">
        <v>0.10280373831775701</v>
      </c>
      <c r="P369" s="14">
        <v>0.128205128205128</v>
      </c>
      <c r="Q369" s="14">
        <v>0.20895522388059701</v>
      </c>
    </row>
    <row r="370" spans="2:17" x14ac:dyDescent="0.2">
      <c r="B370" t="s">
        <v>127</v>
      </c>
      <c r="C370" s="14">
        <v>0.110671936758893</v>
      </c>
      <c r="D370" s="14">
        <v>8.8888888888888906E-2</v>
      </c>
      <c r="E370" s="14">
        <v>0.108108108108108</v>
      </c>
      <c r="F370" s="14">
        <v>4.4444444444444398E-2</v>
      </c>
      <c r="G370" s="14">
        <v>0.14285714285714299</v>
      </c>
      <c r="H370" s="14"/>
      <c r="I370" s="14">
        <v>7.8740157480315001E-2</v>
      </c>
      <c r="J370" s="14">
        <v>0.14285714285714299</v>
      </c>
      <c r="K370" s="14"/>
      <c r="L370" s="14">
        <v>0.105691056910569</v>
      </c>
      <c r="M370" s="14">
        <v>0.115384615384615</v>
      </c>
      <c r="N370" s="14"/>
      <c r="O370" s="14">
        <v>7.4766355140186896E-2</v>
      </c>
      <c r="P370" s="14">
        <v>0.15384615384615399</v>
      </c>
      <c r="Q370" s="14">
        <v>0.119402985074627</v>
      </c>
    </row>
    <row r="371" spans="2:17" x14ac:dyDescent="0.2">
      <c r="B371" t="s">
        <v>128</v>
      </c>
      <c r="C371" s="14">
        <v>9.4861660079051405E-2</v>
      </c>
      <c r="D371" s="14">
        <v>2.2222222222222199E-2</v>
      </c>
      <c r="E371" s="14">
        <v>0.108108108108108</v>
      </c>
      <c r="F371" s="14">
        <v>0.11111111111111099</v>
      </c>
      <c r="G371" s="14">
        <v>0.11111111111111099</v>
      </c>
      <c r="H371" s="14"/>
      <c r="I371" s="14">
        <v>7.8740157480315001E-2</v>
      </c>
      <c r="J371" s="14">
        <v>0.11111111111111099</v>
      </c>
      <c r="K371" s="14"/>
      <c r="L371" s="14">
        <v>0.113821138211382</v>
      </c>
      <c r="M371" s="14">
        <v>7.69230769230769E-2</v>
      </c>
      <c r="N371" s="14"/>
      <c r="O371" s="14">
        <v>6.5420560747663503E-2</v>
      </c>
      <c r="P371" s="14">
        <v>0.102564102564103</v>
      </c>
      <c r="Q371" s="14">
        <v>0.134328358208955</v>
      </c>
    </row>
    <row r="372" spans="2:17" x14ac:dyDescent="0.2">
      <c r="B372" t="s">
        <v>129</v>
      </c>
      <c r="C372" s="14">
        <v>9.0909090909090898E-2</v>
      </c>
      <c r="D372" s="14">
        <v>0.133333333333333</v>
      </c>
      <c r="E372" s="14">
        <v>5.4054054054054099E-2</v>
      </c>
      <c r="F372" s="14">
        <v>0.17777777777777801</v>
      </c>
      <c r="G372" s="14">
        <v>5.5555555555555601E-2</v>
      </c>
      <c r="H372" s="14"/>
      <c r="I372" s="14">
        <v>0.12598425196850399</v>
      </c>
      <c r="J372" s="14">
        <v>5.5555555555555601E-2</v>
      </c>
      <c r="K372" s="14"/>
      <c r="L372" s="14">
        <v>6.50406504065041E-2</v>
      </c>
      <c r="M372" s="14">
        <v>0.115384615384615</v>
      </c>
      <c r="N372" s="14"/>
      <c r="O372" s="14">
        <v>0.10280373831775701</v>
      </c>
      <c r="P372" s="14">
        <v>0.102564102564103</v>
      </c>
      <c r="Q372" s="14">
        <v>5.9701492537313397E-2</v>
      </c>
    </row>
    <row r="373" spans="2:17" x14ac:dyDescent="0.2">
      <c r="B373" t="s">
        <v>93</v>
      </c>
      <c r="C373" s="14">
        <v>7.5098814229248995E-2</v>
      </c>
      <c r="D373" s="14">
        <v>4.4444444444444398E-2</v>
      </c>
      <c r="E373" s="14">
        <v>5.4054054054054099E-2</v>
      </c>
      <c r="F373" s="14">
        <v>4.4444444444444398E-2</v>
      </c>
      <c r="G373" s="14">
        <v>0.103174603174603</v>
      </c>
      <c r="H373" s="14"/>
      <c r="I373" s="14">
        <v>4.7244094488188997E-2</v>
      </c>
      <c r="J373" s="14">
        <v>0.103174603174603</v>
      </c>
      <c r="K373" s="14"/>
      <c r="L373" s="14">
        <v>6.50406504065041E-2</v>
      </c>
      <c r="M373" s="14">
        <v>8.4615384615384606E-2</v>
      </c>
      <c r="N373" s="14"/>
      <c r="O373" s="14">
        <v>7.4766355140186896E-2</v>
      </c>
      <c r="P373" s="14">
        <v>0.102564102564103</v>
      </c>
      <c r="Q373" s="14">
        <v>4.47761194029851E-2</v>
      </c>
    </row>
    <row r="374" spans="2:17" x14ac:dyDescent="0.2">
      <c r="B374" t="s">
        <v>97</v>
      </c>
      <c r="C374" s="14">
        <v>7.1146245059288502E-2</v>
      </c>
      <c r="D374" s="14">
        <v>2.2222222222222199E-2</v>
      </c>
      <c r="E374" s="14">
        <v>8.1081081081081099E-2</v>
      </c>
      <c r="F374" s="14">
        <v>6.6666666666666693E-2</v>
      </c>
      <c r="G374" s="14">
        <v>8.7301587301587297E-2</v>
      </c>
      <c r="H374" s="14"/>
      <c r="I374" s="14">
        <v>5.5118110236220499E-2</v>
      </c>
      <c r="J374" s="14">
        <v>8.7301587301587297E-2</v>
      </c>
      <c r="K374" s="14"/>
      <c r="L374" s="14">
        <v>4.0650406504064998E-2</v>
      </c>
      <c r="M374" s="14">
        <v>0.1</v>
      </c>
      <c r="N374" s="14"/>
      <c r="O374" s="14">
        <v>4.67289719626168E-2</v>
      </c>
      <c r="P374" s="14">
        <v>0.128205128205128</v>
      </c>
      <c r="Q374" s="14">
        <v>4.47761194029851E-2</v>
      </c>
    </row>
    <row r="375" spans="2:17" x14ac:dyDescent="0.2">
      <c r="B375" t="s">
        <v>130</v>
      </c>
      <c r="C375" s="14">
        <v>6.7193675889328106E-2</v>
      </c>
      <c r="D375" s="14">
        <v>6.6666666666666693E-2</v>
      </c>
      <c r="E375" s="14">
        <v>0.108108108108108</v>
      </c>
      <c r="F375" s="14">
        <v>8.8888888888888906E-2</v>
      </c>
      <c r="G375" s="14">
        <v>4.7619047619047603E-2</v>
      </c>
      <c r="H375" s="14"/>
      <c r="I375" s="14">
        <v>8.6614173228346497E-2</v>
      </c>
      <c r="J375" s="14">
        <v>4.7619047619047603E-2</v>
      </c>
      <c r="K375" s="14"/>
      <c r="L375" s="14">
        <v>8.1300813008130093E-2</v>
      </c>
      <c r="M375" s="14">
        <v>5.3846153846153801E-2</v>
      </c>
      <c r="N375" s="14"/>
      <c r="O375" s="14">
        <v>6.5420560747663503E-2</v>
      </c>
      <c r="P375" s="14">
        <v>7.69230769230769E-2</v>
      </c>
      <c r="Q375" s="14">
        <v>5.9701492537313397E-2</v>
      </c>
    </row>
    <row r="376" spans="2:17" x14ac:dyDescent="0.2">
      <c r="B376" t="s">
        <v>131</v>
      </c>
      <c r="C376" s="14">
        <v>5.9288537549407098E-2</v>
      </c>
      <c r="D376" s="14">
        <v>0.11111111111111099</v>
      </c>
      <c r="E376" s="14">
        <v>2.7027027027027001E-2</v>
      </c>
      <c r="F376" s="14">
        <v>0</v>
      </c>
      <c r="G376" s="14">
        <v>7.1428571428571397E-2</v>
      </c>
      <c r="H376" s="14"/>
      <c r="I376" s="14">
        <v>4.7244094488188997E-2</v>
      </c>
      <c r="J376" s="14">
        <v>7.1428571428571397E-2</v>
      </c>
      <c r="K376" s="14"/>
      <c r="L376" s="14">
        <v>5.6910569105691103E-2</v>
      </c>
      <c r="M376" s="14">
        <v>6.15384615384615E-2</v>
      </c>
      <c r="N376" s="14"/>
      <c r="O376" s="14">
        <v>5.60747663551402E-2</v>
      </c>
      <c r="P376" s="14">
        <v>3.8461538461538498E-2</v>
      </c>
      <c r="Q376" s="14">
        <v>8.9552238805970102E-2</v>
      </c>
    </row>
    <row r="377" spans="2:17" x14ac:dyDescent="0.2">
      <c r="B377" t="s">
        <v>55</v>
      </c>
      <c r="C377" s="14">
        <v>1.97628458498024E-2</v>
      </c>
      <c r="D377" s="14">
        <v>4.4444444444444398E-2</v>
      </c>
      <c r="E377" s="14">
        <v>0</v>
      </c>
      <c r="F377" s="14">
        <v>2.2222222222222199E-2</v>
      </c>
      <c r="G377" s="14">
        <v>1.58730158730159E-2</v>
      </c>
      <c r="H377" s="14"/>
      <c r="I377" s="14">
        <v>2.3622047244094498E-2</v>
      </c>
      <c r="J377" s="14">
        <v>1.58730158730159E-2</v>
      </c>
      <c r="K377" s="14"/>
      <c r="L377" s="14">
        <v>3.2520325203252001E-2</v>
      </c>
      <c r="M377" s="14">
        <v>7.6923076923076901E-3</v>
      </c>
      <c r="N377" s="14"/>
      <c r="O377" s="14">
        <v>3.7383177570093497E-2</v>
      </c>
      <c r="P377" s="14">
        <v>0</v>
      </c>
      <c r="Q377" s="14">
        <v>1.49253731343284E-2</v>
      </c>
    </row>
    <row r="378" spans="2:17" x14ac:dyDescent="0.2">
      <c r="B378" t="s">
        <v>132</v>
      </c>
      <c r="C378" s="14">
        <v>1.18577075098814E-2</v>
      </c>
      <c r="D378" s="14">
        <v>2.2222222222222199E-2</v>
      </c>
      <c r="E378" s="14">
        <v>0</v>
      </c>
      <c r="F378" s="14">
        <v>0</v>
      </c>
      <c r="G378" s="14">
        <v>1.58730158730159E-2</v>
      </c>
      <c r="H378" s="14"/>
      <c r="I378" s="14">
        <v>7.8740157480314994E-3</v>
      </c>
      <c r="J378" s="14">
        <v>1.58730158730159E-2</v>
      </c>
      <c r="K378" s="14"/>
      <c r="L378" s="14">
        <v>1.6260162601626001E-2</v>
      </c>
      <c r="M378" s="14">
        <v>7.6923076923076901E-3</v>
      </c>
      <c r="N378" s="14"/>
      <c r="O378" s="14">
        <v>9.3457943925233603E-3</v>
      </c>
      <c r="P378" s="14">
        <v>2.5641025641025599E-2</v>
      </c>
      <c r="Q378" s="14">
        <v>0</v>
      </c>
    </row>
    <row r="379" spans="2:17" x14ac:dyDescent="0.2">
      <c r="C379" s="14"/>
      <c r="D379" s="14"/>
      <c r="E379" s="14"/>
      <c r="F379" s="14"/>
      <c r="G379" s="14"/>
      <c r="H379" s="14"/>
      <c r="I379" s="14"/>
      <c r="J379" s="14"/>
      <c r="K379" s="14"/>
      <c r="L379" s="14"/>
      <c r="M379" s="14"/>
      <c r="N379" s="14"/>
      <c r="O379" s="14"/>
      <c r="P379" s="14"/>
      <c r="Q379" s="14"/>
    </row>
    <row r="380" spans="2:17" x14ac:dyDescent="0.2">
      <c r="B380" s="6" t="s">
        <v>134</v>
      </c>
      <c r="C380" s="14"/>
      <c r="D380" s="14"/>
      <c r="E380" s="14"/>
      <c r="F380" s="14"/>
      <c r="G380" s="14"/>
      <c r="H380" s="14"/>
      <c r="I380" s="14"/>
      <c r="J380" s="14"/>
      <c r="K380" s="14"/>
      <c r="L380" s="14"/>
      <c r="M380" s="14"/>
      <c r="N380" s="14"/>
      <c r="O380" s="14"/>
      <c r="P380" s="14"/>
      <c r="Q380" s="14"/>
    </row>
    <row r="381" spans="2:17" x14ac:dyDescent="0.2">
      <c r="B381" s="17" t="s">
        <v>135</v>
      </c>
      <c r="C381" s="14"/>
      <c r="D381" s="14"/>
      <c r="E381" s="14"/>
      <c r="F381" s="14"/>
      <c r="G381" s="14"/>
      <c r="H381" s="14"/>
      <c r="I381" s="14"/>
      <c r="J381" s="14"/>
      <c r="K381" s="14"/>
      <c r="L381" s="14"/>
      <c r="M381" s="14"/>
      <c r="N381" s="14"/>
      <c r="O381" s="14"/>
      <c r="P381" s="14"/>
      <c r="Q381" s="14"/>
    </row>
    <row r="382" spans="2:17" x14ac:dyDescent="0.2">
      <c r="B382" t="s">
        <v>76</v>
      </c>
      <c r="C382" s="14">
        <v>0.24034334763948501</v>
      </c>
      <c r="D382" s="14">
        <v>0.26315789473684198</v>
      </c>
      <c r="E382" s="14">
        <v>0.25</v>
      </c>
      <c r="F382" s="14">
        <v>0.27272727272727298</v>
      </c>
      <c r="G382" s="14">
        <v>0.217391304347826</v>
      </c>
      <c r="H382" s="14"/>
      <c r="I382" s="14">
        <v>0.26271186440678002</v>
      </c>
      <c r="J382" s="14">
        <v>0.217391304347826</v>
      </c>
      <c r="K382" s="14"/>
      <c r="L382" s="14">
        <v>0.25892857142857101</v>
      </c>
      <c r="M382" s="14">
        <v>0.22314049586776899</v>
      </c>
      <c r="N382" s="14"/>
      <c r="O382" s="14">
        <v>0.185567010309278</v>
      </c>
      <c r="P382" s="14">
        <v>0.25333333333333302</v>
      </c>
      <c r="Q382" s="14">
        <v>0.3</v>
      </c>
    </row>
    <row r="383" spans="2:17" x14ac:dyDescent="0.2">
      <c r="B383" t="s">
        <v>77</v>
      </c>
      <c r="C383" s="14">
        <v>0.23175965665236101</v>
      </c>
      <c r="D383" s="14">
        <v>0.13157894736842099</v>
      </c>
      <c r="E383" s="14">
        <v>0.13888888888888901</v>
      </c>
      <c r="F383" s="14">
        <v>0.29545454545454503</v>
      </c>
      <c r="G383" s="14">
        <v>0.26956521739130401</v>
      </c>
      <c r="H383" s="14"/>
      <c r="I383" s="14">
        <v>0.194915254237288</v>
      </c>
      <c r="J383" s="14">
        <v>0.26956521739130401</v>
      </c>
      <c r="K383" s="14"/>
      <c r="L383" s="14">
        <v>0.28571428571428598</v>
      </c>
      <c r="M383" s="14">
        <v>0.18181818181818199</v>
      </c>
      <c r="N383" s="14"/>
      <c r="O383" s="14">
        <v>0.23711340206185599</v>
      </c>
      <c r="P383" s="14">
        <v>0.24</v>
      </c>
      <c r="Q383" s="14">
        <v>0.2</v>
      </c>
    </row>
    <row r="384" spans="2:17" x14ac:dyDescent="0.2">
      <c r="B384" t="s">
        <v>99</v>
      </c>
      <c r="C384" s="14">
        <v>0.15450643776824</v>
      </c>
      <c r="D384" s="14">
        <v>0.157894736842105</v>
      </c>
      <c r="E384" s="14">
        <v>0.22222222222222199</v>
      </c>
      <c r="F384" s="14">
        <v>9.0909090909090898E-2</v>
      </c>
      <c r="G384" s="14">
        <v>0.15652173913043499</v>
      </c>
      <c r="H384" s="14"/>
      <c r="I384" s="14">
        <v>0.152542372881356</v>
      </c>
      <c r="J384" s="14">
        <v>0.15652173913043499</v>
      </c>
      <c r="K384" s="14"/>
      <c r="L384" s="14">
        <v>0.160714285714286</v>
      </c>
      <c r="M384" s="14">
        <v>0.14876033057851201</v>
      </c>
      <c r="N384" s="14"/>
      <c r="O384" s="14">
        <v>0.14432989690721601</v>
      </c>
      <c r="P384" s="14">
        <v>0.12</v>
      </c>
      <c r="Q384" s="14">
        <v>0.21666666666666701</v>
      </c>
    </row>
    <row r="385" spans="2:17" x14ac:dyDescent="0.2">
      <c r="B385" t="s">
        <v>100</v>
      </c>
      <c r="C385" s="14">
        <v>0.14163090128755401</v>
      </c>
      <c r="D385" s="14">
        <v>0.36842105263157898</v>
      </c>
      <c r="E385" s="14">
        <v>5.5555555555555601E-2</v>
      </c>
      <c r="F385" s="14">
        <v>0.13636363636363599</v>
      </c>
      <c r="G385" s="14">
        <v>9.5652173913043495E-2</v>
      </c>
      <c r="H385" s="14"/>
      <c r="I385" s="14">
        <v>0.186440677966102</v>
      </c>
      <c r="J385" s="14">
        <v>9.5652173913043495E-2</v>
      </c>
      <c r="K385" s="14"/>
      <c r="L385" s="14">
        <v>0.151785714285714</v>
      </c>
      <c r="M385" s="14">
        <v>0.13223140495867799</v>
      </c>
      <c r="N385" s="14"/>
      <c r="O385" s="14">
        <v>9.2783505154639206E-2</v>
      </c>
      <c r="P385" s="14">
        <v>0.2</v>
      </c>
      <c r="Q385" s="14">
        <v>0.15</v>
      </c>
    </row>
    <row r="386" spans="2:17" x14ac:dyDescent="0.2">
      <c r="B386" t="s">
        <v>123</v>
      </c>
      <c r="C386" s="14">
        <v>0.11587982832618</v>
      </c>
      <c r="D386" s="14">
        <v>0.105263157894737</v>
      </c>
      <c r="E386" s="14">
        <v>0.13888888888888901</v>
      </c>
      <c r="F386" s="14">
        <v>6.8181818181818205E-2</v>
      </c>
      <c r="G386" s="14">
        <v>0.13043478260869601</v>
      </c>
      <c r="H386" s="14"/>
      <c r="I386" s="14">
        <v>0.101694915254237</v>
      </c>
      <c r="J386" s="14">
        <v>0.13043478260869601</v>
      </c>
      <c r="K386" s="14"/>
      <c r="L386" s="14">
        <v>8.0357142857142905E-2</v>
      </c>
      <c r="M386" s="14">
        <v>0.14876033057851201</v>
      </c>
      <c r="N386" s="14"/>
      <c r="O386" s="14">
        <v>7.2164948453608199E-2</v>
      </c>
      <c r="P386" s="14">
        <v>0.12</v>
      </c>
      <c r="Q386" s="14">
        <v>0.18333333333333299</v>
      </c>
    </row>
    <row r="387" spans="2:17" x14ac:dyDescent="0.2">
      <c r="B387" t="s">
        <v>78</v>
      </c>
      <c r="C387" s="14">
        <v>0.10729613733905601</v>
      </c>
      <c r="D387" s="14">
        <v>7.8947368421052599E-2</v>
      </c>
      <c r="E387" s="14">
        <v>8.3333333333333301E-2</v>
      </c>
      <c r="F387" s="14">
        <v>0.18181818181818199</v>
      </c>
      <c r="G387" s="14">
        <v>9.5652173913043495E-2</v>
      </c>
      <c r="H387" s="14"/>
      <c r="I387" s="14">
        <v>0.11864406779661001</v>
      </c>
      <c r="J387" s="14">
        <v>9.5652173913043495E-2</v>
      </c>
      <c r="K387" s="14"/>
      <c r="L387" s="14">
        <v>0.11607142857142901</v>
      </c>
      <c r="M387" s="14">
        <v>9.9173553719008295E-2</v>
      </c>
      <c r="N387" s="14"/>
      <c r="O387" s="14">
        <v>0.14432989690721601</v>
      </c>
      <c r="P387" s="14">
        <v>9.3333333333333296E-2</v>
      </c>
      <c r="Q387" s="14">
        <v>6.6666666666666693E-2</v>
      </c>
    </row>
    <row r="388" spans="2:17" x14ac:dyDescent="0.2">
      <c r="B388" t="s">
        <v>125</v>
      </c>
      <c r="C388" s="14">
        <v>9.4420600858369105E-2</v>
      </c>
      <c r="D388" s="14">
        <v>0.105263157894737</v>
      </c>
      <c r="E388" s="14">
        <v>0.11111111111111099</v>
      </c>
      <c r="F388" s="14">
        <v>4.5454545454545497E-2</v>
      </c>
      <c r="G388" s="14">
        <v>0.104347826086957</v>
      </c>
      <c r="H388" s="14"/>
      <c r="I388" s="14">
        <v>8.4745762711864403E-2</v>
      </c>
      <c r="J388" s="14">
        <v>0.104347826086957</v>
      </c>
      <c r="K388" s="14"/>
      <c r="L388" s="14">
        <v>0.125</v>
      </c>
      <c r="M388" s="14">
        <v>6.6115702479338803E-2</v>
      </c>
      <c r="N388" s="14"/>
      <c r="O388" s="14">
        <v>0.123711340206186</v>
      </c>
      <c r="P388" s="14">
        <v>6.6666666666666693E-2</v>
      </c>
      <c r="Q388" s="14">
        <v>8.3333333333333301E-2</v>
      </c>
    </row>
    <row r="389" spans="2:17" x14ac:dyDescent="0.2">
      <c r="B389" t="s">
        <v>127</v>
      </c>
      <c r="C389" s="14">
        <v>7.2961373390557901E-2</v>
      </c>
      <c r="D389" s="14">
        <v>0</v>
      </c>
      <c r="E389" s="14">
        <v>2.7777777777777801E-2</v>
      </c>
      <c r="F389" s="14">
        <v>4.5454545454545497E-2</v>
      </c>
      <c r="G389" s="14">
        <v>0.121739130434783</v>
      </c>
      <c r="H389" s="14"/>
      <c r="I389" s="14">
        <v>2.5423728813559299E-2</v>
      </c>
      <c r="J389" s="14">
        <v>0.121739130434783</v>
      </c>
      <c r="K389" s="14"/>
      <c r="L389" s="14">
        <v>6.25E-2</v>
      </c>
      <c r="M389" s="14">
        <v>8.2644628099173598E-2</v>
      </c>
      <c r="N389" s="14"/>
      <c r="O389" s="14">
        <v>6.18556701030928E-2</v>
      </c>
      <c r="P389" s="14">
        <v>0.08</v>
      </c>
      <c r="Q389" s="14">
        <v>8.3333333333333301E-2</v>
      </c>
    </row>
    <row r="390" spans="2:17" x14ac:dyDescent="0.2">
      <c r="B390" t="s">
        <v>124</v>
      </c>
      <c r="C390" s="14">
        <v>6.43776824034335E-2</v>
      </c>
      <c r="D390" s="14">
        <v>5.2631578947368397E-2</v>
      </c>
      <c r="E390" s="14">
        <v>8.3333333333333301E-2</v>
      </c>
      <c r="F390" s="14">
        <v>4.5454545454545497E-2</v>
      </c>
      <c r="G390" s="14">
        <v>6.9565217391304293E-2</v>
      </c>
      <c r="H390" s="14"/>
      <c r="I390" s="14">
        <v>5.93220338983051E-2</v>
      </c>
      <c r="J390" s="14">
        <v>6.9565217391304293E-2</v>
      </c>
      <c r="K390" s="14"/>
      <c r="L390" s="14">
        <v>8.0357142857142905E-2</v>
      </c>
      <c r="M390" s="14">
        <v>4.9586776859504099E-2</v>
      </c>
      <c r="N390" s="14"/>
      <c r="O390" s="14">
        <v>8.2474226804123696E-2</v>
      </c>
      <c r="P390" s="14">
        <v>5.3333333333333302E-2</v>
      </c>
      <c r="Q390" s="14">
        <v>0.05</v>
      </c>
    </row>
    <row r="391" spans="2:17" x14ac:dyDescent="0.2">
      <c r="B391" t="s">
        <v>93</v>
      </c>
      <c r="C391" s="14">
        <v>3.8626609442060103E-2</v>
      </c>
      <c r="D391" s="14">
        <v>0</v>
      </c>
      <c r="E391" s="14">
        <v>0</v>
      </c>
      <c r="F391" s="14">
        <v>2.27272727272727E-2</v>
      </c>
      <c r="G391" s="14">
        <v>6.9565217391304293E-2</v>
      </c>
      <c r="H391" s="14"/>
      <c r="I391" s="14">
        <v>8.4745762711864406E-3</v>
      </c>
      <c r="J391" s="14">
        <v>6.9565217391304293E-2</v>
      </c>
      <c r="K391" s="14"/>
      <c r="L391" s="14">
        <v>8.9285714285714298E-3</v>
      </c>
      <c r="M391" s="14">
        <v>6.6115702479338803E-2</v>
      </c>
      <c r="N391" s="14"/>
      <c r="O391" s="14">
        <v>2.06185567010309E-2</v>
      </c>
      <c r="P391" s="14">
        <v>6.6666666666666693E-2</v>
      </c>
      <c r="Q391" s="14">
        <v>3.3333333333333298E-2</v>
      </c>
    </row>
    <row r="392" spans="2:17" x14ac:dyDescent="0.2">
      <c r="B392" t="s">
        <v>97</v>
      </c>
      <c r="C392" s="14">
        <v>3.8626609442060103E-2</v>
      </c>
      <c r="D392" s="14">
        <v>2.6315789473684199E-2</v>
      </c>
      <c r="E392" s="14">
        <v>5.5555555555555601E-2</v>
      </c>
      <c r="F392" s="14">
        <v>2.27272727272727E-2</v>
      </c>
      <c r="G392" s="14">
        <v>4.3478260869565202E-2</v>
      </c>
      <c r="H392" s="14"/>
      <c r="I392" s="14">
        <v>3.3898305084745797E-2</v>
      </c>
      <c r="J392" s="14">
        <v>4.3478260869565202E-2</v>
      </c>
      <c r="K392" s="14"/>
      <c r="L392" s="14">
        <v>2.6785714285714302E-2</v>
      </c>
      <c r="M392" s="14">
        <v>4.9586776859504099E-2</v>
      </c>
      <c r="N392" s="14"/>
      <c r="O392" s="14">
        <v>5.1546391752577303E-2</v>
      </c>
      <c r="P392" s="14">
        <v>0.04</v>
      </c>
      <c r="Q392" s="14">
        <v>1.6666666666666701E-2</v>
      </c>
    </row>
    <row r="393" spans="2:17" x14ac:dyDescent="0.2">
      <c r="B393" t="s">
        <v>130</v>
      </c>
      <c r="C393" s="14">
        <v>3.4334763948497903E-2</v>
      </c>
      <c r="D393" s="14">
        <v>2.6315789473684199E-2</v>
      </c>
      <c r="E393" s="14">
        <v>8.3333333333333301E-2</v>
      </c>
      <c r="F393" s="14">
        <v>6.8181818181818205E-2</v>
      </c>
      <c r="G393" s="14">
        <v>8.6956521739130401E-3</v>
      </c>
      <c r="H393" s="14"/>
      <c r="I393" s="14">
        <v>5.93220338983051E-2</v>
      </c>
      <c r="J393" s="14">
        <v>8.6956521739130401E-3</v>
      </c>
      <c r="K393" s="14"/>
      <c r="L393" s="14">
        <v>3.5714285714285698E-2</v>
      </c>
      <c r="M393" s="14">
        <v>3.3057851239669402E-2</v>
      </c>
      <c r="N393" s="14"/>
      <c r="O393" s="14">
        <v>4.1237113402061903E-2</v>
      </c>
      <c r="P393" s="14">
        <v>1.3333333333333299E-2</v>
      </c>
      <c r="Q393" s="14">
        <v>0.05</v>
      </c>
    </row>
    <row r="394" spans="2:17" x14ac:dyDescent="0.2">
      <c r="B394" t="s">
        <v>128</v>
      </c>
      <c r="C394" s="14">
        <v>3.4334763948497903E-2</v>
      </c>
      <c r="D394" s="14">
        <v>0</v>
      </c>
      <c r="E394" s="14">
        <v>2.7777777777777801E-2</v>
      </c>
      <c r="F394" s="14">
        <v>0</v>
      </c>
      <c r="G394" s="14">
        <v>6.08695652173913E-2</v>
      </c>
      <c r="H394" s="14"/>
      <c r="I394" s="14">
        <v>8.4745762711864406E-3</v>
      </c>
      <c r="J394" s="14">
        <v>6.08695652173913E-2</v>
      </c>
      <c r="K394" s="14"/>
      <c r="L394" s="14">
        <v>5.3571428571428603E-2</v>
      </c>
      <c r="M394" s="14">
        <v>1.6528925619834701E-2</v>
      </c>
      <c r="N394" s="14"/>
      <c r="O394" s="14">
        <v>2.06185567010309E-2</v>
      </c>
      <c r="P394" s="14">
        <v>0.04</v>
      </c>
      <c r="Q394" s="14">
        <v>0.05</v>
      </c>
    </row>
    <row r="395" spans="2:17" x14ac:dyDescent="0.2">
      <c r="B395" t="s">
        <v>129</v>
      </c>
      <c r="C395" s="14">
        <v>3.0042918454935601E-2</v>
      </c>
      <c r="D395" s="14">
        <v>5.2631578947368397E-2</v>
      </c>
      <c r="E395" s="14">
        <v>0</v>
      </c>
      <c r="F395" s="14">
        <v>4.5454545454545497E-2</v>
      </c>
      <c r="G395" s="14">
        <v>2.6086956521739101E-2</v>
      </c>
      <c r="H395" s="14"/>
      <c r="I395" s="14">
        <v>3.3898305084745797E-2</v>
      </c>
      <c r="J395" s="14">
        <v>2.6086956521739101E-2</v>
      </c>
      <c r="K395" s="14"/>
      <c r="L395" s="14">
        <v>1.7857142857142901E-2</v>
      </c>
      <c r="M395" s="14">
        <v>4.1322314049586799E-2</v>
      </c>
      <c r="N395" s="14"/>
      <c r="O395" s="14">
        <v>3.09278350515464E-2</v>
      </c>
      <c r="P395" s="14">
        <v>2.66666666666667E-2</v>
      </c>
      <c r="Q395" s="14">
        <v>3.3333333333333298E-2</v>
      </c>
    </row>
    <row r="396" spans="2:17" x14ac:dyDescent="0.2">
      <c r="B396" t="s">
        <v>126</v>
      </c>
      <c r="C396" s="14">
        <v>3.0042918454935601E-2</v>
      </c>
      <c r="D396" s="14">
        <v>0</v>
      </c>
      <c r="E396" s="14">
        <v>5.5555555555555601E-2</v>
      </c>
      <c r="F396" s="14">
        <v>4.5454545454545497E-2</v>
      </c>
      <c r="G396" s="14">
        <v>2.6086956521739101E-2</v>
      </c>
      <c r="H396" s="14"/>
      <c r="I396" s="14">
        <v>3.3898305084745797E-2</v>
      </c>
      <c r="J396" s="14">
        <v>2.6086956521739101E-2</v>
      </c>
      <c r="K396" s="14"/>
      <c r="L396" s="14">
        <v>3.5714285714285698E-2</v>
      </c>
      <c r="M396" s="14">
        <v>2.4793388429752101E-2</v>
      </c>
      <c r="N396" s="14"/>
      <c r="O396" s="14">
        <v>3.09278350515464E-2</v>
      </c>
      <c r="P396" s="14">
        <v>1.3333333333333299E-2</v>
      </c>
      <c r="Q396" s="14">
        <v>0.05</v>
      </c>
    </row>
    <row r="397" spans="2:17" x14ac:dyDescent="0.2">
      <c r="C397" s="14"/>
      <c r="D397" s="14"/>
      <c r="E397" s="14"/>
      <c r="F397" s="14"/>
      <c r="G397" s="14"/>
      <c r="H397" s="14"/>
      <c r="I397" s="14"/>
      <c r="J397" s="14"/>
      <c r="K397" s="14"/>
      <c r="L397" s="14"/>
      <c r="M397" s="14"/>
      <c r="N397" s="14"/>
      <c r="O397" s="14"/>
      <c r="P397" s="14"/>
      <c r="Q397" s="14"/>
    </row>
    <row r="398" spans="2:17" x14ac:dyDescent="0.2">
      <c r="B398" s="6" t="s">
        <v>141</v>
      </c>
      <c r="C398" s="14"/>
      <c r="D398" s="14"/>
      <c r="E398" s="14"/>
      <c r="F398" s="14"/>
      <c r="G398" s="14"/>
      <c r="H398" s="14"/>
      <c r="I398" s="14"/>
      <c r="J398" s="14"/>
      <c r="K398" s="14"/>
      <c r="L398" s="14"/>
      <c r="M398" s="14"/>
      <c r="N398" s="14"/>
      <c r="O398" s="14"/>
      <c r="P398" s="14"/>
      <c r="Q398" s="14"/>
    </row>
    <row r="399" spans="2:17" x14ac:dyDescent="0.2">
      <c r="B399" s="17" t="s">
        <v>49</v>
      </c>
      <c r="C399" s="14"/>
      <c r="D399" s="14"/>
      <c r="E399" s="14"/>
      <c r="F399" s="14"/>
      <c r="G399" s="14"/>
      <c r="H399" s="14"/>
      <c r="I399" s="14"/>
      <c r="J399" s="14"/>
      <c r="K399" s="14"/>
      <c r="L399" s="14"/>
      <c r="M399" s="14"/>
      <c r="N399" s="14"/>
      <c r="O399" s="14"/>
      <c r="P399" s="14"/>
      <c r="Q399" s="14"/>
    </row>
    <row r="400" spans="2:17" x14ac:dyDescent="0.2">
      <c r="B400" t="s">
        <v>136</v>
      </c>
      <c r="C400" s="14">
        <v>0.39525691699604698</v>
      </c>
      <c r="D400" s="14">
        <v>0.11111111111111099</v>
      </c>
      <c r="E400" s="14">
        <v>0.27027027027027001</v>
      </c>
      <c r="F400" s="14">
        <v>0.35555555555555601</v>
      </c>
      <c r="G400" s="14">
        <v>0.547619047619048</v>
      </c>
      <c r="H400" s="14"/>
      <c r="I400" s="14">
        <v>0.244094488188976</v>
      </c>
      <c r="J400" s="14">
        <v>0.547619047619048</v>
      </c>
      <c r="K400" s="14"/>
      <c r="L400" s="14">
        <v>0.37398373983739802</v>
      </c>
      <c r="M400" s="14">
        <v>0.41538461538461502</v>
      </c>
      <c r="N400" s="14"/>
      <c r="O400" s="14">
        <v>0.38317757009345799</v>
      </c>
      <c r="P400" s="14">
        <v>0.41025641025641002</v>
      </c>
      <c r="Q400" s="14">
        <v>0.38805970149253699</v>
      </c>
    </row>
    <row r="401" spans="2:17" x14ac:dyDescent="0.2">
      <c r="B401" t="s">
        <v>137</v>
      </c>
      <c r="C401" s="14">
        <v>0.37154150197628499</v>
      </c>
      <c r="D401" s="14">
        <v>0.266666666666667</v>
      </c>
      <c r="E401" s="14">
        <v>0.51351351351351304</v>
      </c>
      <c r="F401" s="14">
        <v>0.48888888888888898</v>
      </c>
      <c r="G401" s="14">
        <v>0.32539682539682502</v>
      </c>
      <c r="H401" s="14"/>
      <c r="I401" s="14">
        <v>0.41732283464566899</v>
      </c>
      <c r="J401" s="14">
        <v>0.32539682539682502</v>
      </c>
      <c r="K401" s="14"/>
      <c r="L401" s="14">
        <v>0.430894308943089</v>
      </c>
      <c r="M401" s="14">
        <v>0.31538461538461499</v>
      </c>
      <c r="N401" s="14"/>
      <c r="O401" s="14">
        <v>0.45794392523364502</v>
      </c>
      <c r="P401" s="14">
        <v>0.34615384615384598</v>
      </c>
      <c r="Q401" s="14">
        <v>0.26865671641791</v>
      </c>
    </row>
    <row r="402" spans="2:17" x14ac:dyDescent="0.2">
      <c r="B402" t="s">
        <v>138</v>
      </c>
      <c r="C402" s="14">
        <v>9.0909090909090898E-2</v>
      </c>
      <c r="D402" s="14">
        <v>0.24444444444444399</v>
      </c>
      <c r="E402" s="14">
        <v>0.108108108108108</v>
      </c>
      <c r="F402" s="14">
        <v>4.4444444444444398E-2</v>
      </c>
      <c r="G402" s="14">
        <v>4.7619047619047603E-2</v>
      </c>
      <c r="H402" s="14"/>
      <c r="I402" s="14">
        <v>0.133858267716535</v>
      </c>
      <c r="J402" s="14">
        <v>4.7619047619047603E-2</v>
      </c>
      <c r="K402" s="14"/>
      <c r="L402" s="14">
        <v>7.3170731707317097E-2</v>
      </c>
      <c r="M402" s="14">
        <v>0.107692307692308</v>
      </c>
      <c r="N402" s="14"/>
      <c r="O402" s="14">
        <v>9.34579439252336E-2</v>
      </c>
      <c r="P402" s="14">
        <v>6.4102564102564097E-2</v>
      </c>
      <c r="Q402" s="14">
        <v>0.119402985074627</v>
      </c>
    </row>
    <row r="403" spans="2:17" x14ac:dyDescent="0.2">
      <c r="B403" t="s">
        <v>139</v>
      </c>
      <c r="C403" s="14">
        <v>9.4861660079051405E-2</v>
      </c>
      <c r="D403" s="14">
        <v>0.24444444444444399</v>
      </c>
      <c r="E403" s="14">
        <v>8.1081081081081099E-2</v>
      </c>
      <c r="F403" s="14">
        <v>4.4444444444444398E-2</v>
      </c>
      <c r="G403" s="14">
        <v>6.3492063492063502E-2</v>
      </c>
      <c r="H403" s="14"/>
      <c r="I403" s="14">
        <v>0.12598425196850399</v>
      </c>
      <c r="J403" s="14">
        <v>6.3492063492063502E-2</v>
      </c>
      <c r="K403" s="14"/>
      <c r="L403" s="14">
        <v>8.1300813008130093E-2</v>
      </c>
      <c r="M403" s="14">
        <v>0.107692307692308</v>
      </c>
      <c r="N403" s="14"/>
      <c r="O403" s="14">
        <v>4.67289719626168E-2</v>
      </c>
      <c r="P403" s="14">
        <v>0.115384615384615</v>
      </c>
      <c r="Q403" s="14">
        <v>0.14925373134328401</v>
      </c>
    </row>
    <row r="404" spans="2:17" x14ac:dyDescent="0.2">
      <c r="B404" t="s">
        <v>140</v>
      </c>
      <c r="C404" s="14">
        <v>2.3715415019762799E-2</v>
      </c>
      <c r="D404" s="14">
        <v>8.8888888888888906E-2</v>
      </c>
      <c r="E404" s="14">
        <v>2.7027027027027001E-2</v>
      </c>
      <c r="F404" s="14">
        <v>2.2222222222222199E-2</v>
      </c>
      <c r="G404" s="14">
        <v>0</v>
      </c>
      <c r="H404" s="14"/>
      <c r="I404" s="14">
        <v>4.7244094488188997E-2</v>
      </c>
      <c r="J404" s="14">
        <v>0</v>
      </c>
      <c r="K404" s="14"/>
      <c r="L404" s="14">
        <v>2.4390243902439001E-2</v>
      </c>
      <c r="M404" s="14">
        <v>2.3076923076923099E-2</v>
      </c>
      <c r="N404" s="14"/>
      <c r="O404" s="14">
        <v>0</v>
      </c>
      <c r="P404" s="14">
        <v>2.5641025641025599E-2</v>
      </c>
      <c r="Q404" s="14">
        <v>5.9701492537313397E-2</v>
      </c>
    </row>
    <row r="405" spans="2:17" x14ac:dyDescent="0.2">
      <c r="B405" t="s">
        <v>55</v>
      </c>
      <c r="C405" s="14">
        <v>2.3715415019762799E-2</v>
      </c>
      <c r="D405" s="14">
        <v>4.4444444444444398E-2</v>
      </c>
      <c r="E405" s="14">
        <v>0</v>
      </c>
      <c r="F405" s="14">
        <v>4.4444444444444398E-2</v>
      </c>
      <c r="G405" s="14">
        <v>1.58730158730159E-2</v>
      </c>
      <c r="H405" s="14"/>
      <c r="I405" s="14">
        <v>3.1496062992125998E-2</v>
      </c>
      <c r="J405" s="14">
        <v>1.58730158730159E-2</v>
      </c>
      <c r="K405" s="14"/>
      <c r="L405" s="14">
        <v>1.6260162601626001E-2</v>
      </c>
      <c r="M405" s="14">
        <v>3.0769230769230799E-2</v>
      </c>
      <c r="N405" s="14"/>
      <c r="O405" s="14">
        <v>1.86915887850467E-2</v>
      </c>
      <c r="P405" s="14">
        <v>3.8461538461538498E-2</v>
      </c>
      <c r="Q405" s="14">
        <v>1.49253731343284E-2</v>
      </c>
    </row>
    <row r="406" spans="2:17" x14ac:dyDescent="0.2">
      <c r="C406" s="14"/>
      <c r="D406" s="14"/>
      <c r="E406" s="14"/>
      <c r="F406" s="14"/>
      <c r="G406" s="14"/>
      <c r="H406" s="14"/>
      <c r="I406" s="14"/>
      <c r="J406" s="14"/>
      <c r="K406" s="14"/>
      <c r="L406" s="14"/>
      <c r="M406" s="14"/>
      <c r="N406" s="14"/>
      <c r="O406" s="14"/>
      <c r="P406" s="14"/>
      <c r="Q406" s="14"/>
    </row>
    <row r="407" spans="2:17" x14ac:dyDescent="0.2">
      <c r="B407" s="6" t="s">
        <v>164</v>
      </c>
      <c r="C407" s="14"/>
      <c r="D407" s="14"/>
      <c r="E407" s="14"/>
      <c r="F407" s="14"/>
      <c r="G407" s="14"/>
      <c r="H407" s="14"/>
      <c r="I407" s="14"/>
      <c r="J407" s="14"/>
      <c r="K407" s="14"/>
      <c r="L407" s="14"/>
      <c r="M407" s="14"/>
      <c r="N407" s="14"/>
      <c r="O407" s="14"/>
      <c r="P407" s="14"/>
      <c r="Q407" s="14"/>
    </row>
    <row r="408" spans="2:17" x14ac:dyDescent="0.2">
      <c r="B408" s="17" t="s">
        <v>165</v>
      </c>
      <c r="C408" s="14"/>
      <c r="D408" s="14"/>
      <c r="E408" s="14"/>
      <c r="F408" s="14"/>
      <c r="G408" s="14"/>
      <c r="H408" s="14"/>
      <c r="I408" s="14"/>
      <c r="J408" s="14"/>
      <c r="K408" s="14"/>
      <c r="L408" s="14"/>
      <c r="M408" s="14"/>
      <c r="N408" s="14"/>
      <c r="O408" s="14"/>
      <c r="P408" s="14"/>
      <c r="Q408" s="14"/>
    </row>
    <row r="409" spans="2:17" x14ac:dyDescent="0.2">
      <c r="B409" t="s">
        <v>142</v>
      </c>
      <c r="C409" s="14">
        <v>0.271255060728745</v>
      </c>
      <c r="D409" s="14">
        <v>0.34146341463414598</v>
      </c>
      <c r="E409" s="14">
        <v>0.27777777777777801</v>
      </c>
      <c r="F409" s="14">
        <v>0.22727272727272699</v>
      </c>
      <c r="G409" s="14">
        <v>0.26190476190476197</v>
      </c>
      <c r="H409" s="14"/>
      <c r="I409" s="14">
        <v>0.28099173553718998</v>
      </c>
      <c r="J409" s="14">
        <v>0.26190476190476197</v>
      </c>
      <c r="K409" s="14"/>
      <c r="L409" s="14">
        <v>0.31666666666666698</v>
      </c>
      <c r="M409" s="14">
        <v>0.22834645669291301</v>
      </c>
      <c r="N409" s="14"/>
      <c r="O409" s="14">
        <v>0.26168224299065401</v>
      </c>
      <c r="P409" s="14">
        <v>0.32894736842105299</v>
      </c>
      <c r="Q409" s="14">
        <v>0.206349206349206</v>
      </c>
    </row>
    <row r="410" spans="2:17" x14ac:dyDescent="0.2">
      <c r="B410" t="s">
        <v>143</v>
      </c>
      <c r="C410" s="14">
        <v>0.271255060728745</v>
      </c>
      <c r="D410" s="14">
        <v>0.26829268292682901</v>
      </c>
      <c r="E410" s="14">
        <v>0.25</v>
      </c>
      <c r="F410" s="14">
        <v>0.38636363636363602</v>
      </c>
      <c r="G410" s="14">
        <v>0.238095238095238</v>
      </c>
      <c r="H410" s="14"/>
      <c r="I410" s="14">
        <v>0.30578512396694202</v>
      </c>
      <c r="J410" s="14">
        <v>0.238095238095238</v>
      </c>
      <c r="K410" s="14"/>
      <c r="L410" s="14">
        <v>0.27500000000000002</v>
      </c>
      <c r="M410" s="14">
        <v>0.267716535433071</v>
      </c>
      <c r="N410" s="14"/>
      <c r="O410" s="14">
        <v>0.25233644859813098</v>
      </c>
      <c r="P410" s="14">
        <v>0.30263157894736797</v>
      </c>
      <c r="Q410" s="14">
        <v>0.25396825396825401</v>
      </c>
    </row>
    <row r="411" spans="2:17" x14ac:dyDescent="0.2">
      <c r="B411" t="s">
        <v>144</v>
      </c>
      <c r="C411" s="14">
        <v>0.178137651821862</v>
      </c>
      <c r="D411" s="14">
        <v>0.12195121951219499</v>
      </c>
      <c r="E411" s="14">
        <v>0.194444444444444</v>
      </c>
      <c r="F411" s="14">
        <v>0.15909090909090901</v>
      </c>
      <c r="G411" s="14">
        <v>0.19841269841269801</v>
      </c>
      <c r="H411" s="14"/>
      <c r="I411" s="14">
        <v>0.15702479338843001</v>
      </c>
      <c r="J411" s="14">
        <v>0.19841269841269801</v>
      </c>
      <c r="K411" s="14"/>
      <c r="L411" s="14">
        <v>0.18333333333333299</v>
      </c>
      <c r="M411" s="14">
        <v>0.17322834645669299</v>
      </c>
      <c r="N411" s="14"/>
      <c r="O411" s="14">
        <v>0.20560747663551401</v>
      </c>
      <c r="P411" s="14">
        <v>0.17105263157894701</v>
      </c>
      <c r="Q411" s="14">
        <v>0.14285714285714299</v>
      </c>
    </row>
    <row r="412" spans="2:17" x14ac:dyDescent="0.2">
      <c r="B412" t="s">
        <v>145</v>
      </c>
      <c r="C412" s="14">
        <v>0.178137651821862</v>
      </c>
      <c r="D412" s="14">
        <v>0.146341463414634</v>
      </c>
      <c r="E412" s="14">
        <v>0.194444444444444</v>
      </c>
      <c r="F412" s="14">
        <v>0.15909090909090901</v>
      </c>
      <c r="G412" s="14">
        <v>0.19047619047618999</v>
      </c>
      <c r="H412" s="14"/>
      <c r="I412" s="14">
        <v>0.165289256198347</v>
      </c>
      <c r="J412" s="14">
        <v>0.19047619047618999</v>
      </c>
      <c r="K412" s="14"/>
      <c r="L412" s="14">
        <v>0.20833333333333301</v>
      </c>
      <c r="M412" s="14">
        <v>0.14960629921259799</v>
      </c>
      <c r="N412" s="14"/>
      <c r="O412" s="14">
        <v>0.15887850467289699</v>
      </c>
      <c r="P412" s="14">
        <v>0.18421052631578899</v>
      </c>
      <c r="Q412" s="14">
        <v>0.206349206349206</v>
      </c>
    </row>
    <row r="413" spans="2:17" x14ac:dyDescent="0.2">
      <c r="B413" t="s">
        <v>146</v>
      </c>
      <c r="C413" s="14">
        <v>0.17004048582996001</v>
      </c>
      <c r="D413" s="14">
        <v>9.7560975609756101E-2</v>
      </c>
      <c r="E413" s="14">
        <v>0.11111111111111099</v>
      </c>
      <c r="F413" s="14">
        <v>0.13636363636363599</v>
      </c>
      <c r="G413" s="14">
        <v>0.22222222222222199</v>
      </c>
      <c r="H413" s="14"/>
      <c r="I413" s="14">
        <v>0.11570247933884301</v>
      </c>
      <c r="J413" s="14">
        <v>0.22222222222222199</v>
      </c>
      <c r="K413" s="14"/>
      <c r="L413" s="14">
        <v>0.133333333333333</v>
      </c>
      <c r="M413" s="14">
        <v>0.20472440944881901</v>
      </c>
      <c r="N413" s="14"/>
      <c r="O413" s="14">
        <v>0.15887850467289699</v>
      </c>
      <c r="P413" s="14">
        <v>0.18421052631578899</v>
      </c>
      <c r="Q413" s="14">
        <v>0.158730158730159</v>
      </c>
    </row>
    <row r="414" spans="2:17" x14ac:dyDescent="0.2">
      <c r="B414" t="s">
        <v>147</v>
      </c>
      <c r="C414" s="14">
        <v>0.165991902834008</v>
      </c>
      <c r="D414" s="14">
        <v>0.146341463414634</v>
      </c>
      <c r="E414" s="14">
        <v>0.22222222222222199</v>
      </c>
      <c r="F414" s="14">
        <v>0.13636363636363599</v>
      </c>
      <c r="G414" s="14">
        <v>0.16666666666666699</v>
      </c>
      <c r="H414" s="14"/>
      <c r="I414" s="14">
        <v>0.165289256198347</v>
      </c>
      <c r="J414" s="14">
        <v>0.16666666666666699</v>
      </c>
      <c r="K414" s="14"/>
      <c r="L414" s="14">
        <v>0.15833333333333299</v>
      </c>
      <c r="M414" s="14">
        <v>0.17322834645669299</v>
      </c>
      <c r="N414" s="14"/>
      <c r="O414" s="14">
        <v>0.13084112149532701</v>
      </c>
      <c r="P414" s="14">
        <v>0.144736842105263</v>
      </c>
      <c r="Q414" s="14">
        <v>0.25396825396825401</v>
      </c>
    </row>
    <row r="415" spans="2:17" x14ac:dyDescent="0.2">
      <c r="B415" t="s">
        <v>148</v>
      </c>
      <c r="C415" s="14">
        <v>0.13765182186234801</v>
      </c>
      <c r="D415" s="14">
        <v>0.12195121951219499</v>
      </c>
      <c r="E415" s="14">
        <v>0.11111111111111099</v>
      </c>
      <c r="F415" s="14">
        <v>0.15909090909090901</v>
      </c>
      <c r="G415" s="14">
        <v>0.14285714285714299</v>
      </c>
      <c r="H415" s="14"/>
      <c r="I415" s="14">
        <v>0.13223140495867799</v>
      </c>
      <c r="J415" s="14">
        <v>0.14285714285714299</v>
      </c>
      <c r="K415" s="14"/>
      <c r="L415" s="14">
        <v>0.15833333333333299</v>
      </c>
      <c r="M415" s="14">
        <v>0.118110236220472</v>
      </c>
      <c r="N415" s="14"/>
      <c r="O415" s="14">
        <v>0.11214953271028</v>
      </c>
      <c r="P415" s="14">
        <v>0.144736842105263</v>
      </c>
      <c r="Q415" s="14">
        <v>0.158730158730159</v>
      </c>
    </row>
    <row r="416" spans="2:17" x14ac:dyDescent="0.2">
      <c r="B416" t="s">
        <v>149</v>
      </c>
      <c r="C416" s="14">
        <v>0.13360323886639699</v>
      </c>
      <c r="D416" s="14">
        <v>4.8780487804878099E-2</v>
      </c>
      <c r="E416" s="14">
        <v>5.5555555555555601E-2</v>
      </c>
      <c r="F416" s="14">
        <v>0.11363636363636399</v>
      </c>
      <c r="G416" s="14">
        <v>0.19047619047618999</v>
      </c>
      <c r="H416" s="14"/>
      <c r="I416" s="14">
        <v>7.43801652892562E-2</v>
      </c>
      <c r="J416" s="14">
        <v>0.19047619047618999</v>
      </c>
      <c r="K416" s="14"/>
      <c r="L416" s="14">
        <v>0.116666666666667</v>
      </c>
      <c r="M416" s="14">
        <v>0.14960629921259799</v>
      </c>
      <c r="N416" s="14"/>
      <c r="O416" s="14">
        <v>7.4766355140186896E-2</v>
      </c>
      <c r="P416" s="14">
        <v>0.17105263157894701</v>
      </c>
      <c r="Q416" s="14">
        <v>0.17460317460317501</v>
      </c>
    </row>
    <row r="417" spans="2:17" x14ac:dyDescent="0.2">
      <c r="B417" t="s">
        <v>150</v>
      </c>
      <c r="C417" s="14">
        <v>0.125506072874494</v>
      </c>
      <c r="D417" s="14">
        <v>0.146341463414634</v>
      </c>
      <c r="E417" s="14">
        <v>0.11111111111111099</v>
      </c>
      <c r="F417" s="14">
        <v>9.0909090909090898E-2</v>
      </c>
      <c r="G417" s="14">
        <v>0.134920634920635</v>
      </c>
      <c r="H417" s="14"/>
      <c r="I417" s="14">
        <v>0.11570247933884301</v>
      </c>
      <c r="J417" s="14">
        <v>0.134920634920635</v>
      </c>
      <c r="K417" s="14"/>
      <c r="L417" s="14">
        <v>0.133333333333333</v>
      </c>
      <c r="M417" s="14">
        <v>0.118110236220472</v>
      </c>
      <c r="N417" s="14"/>
      <c r="O417" s="14">
        <v>0.15887850467289699</v>
      </c>
      <c r="P417" s="14">
        <v>9.2105263157894704E-2</v>
      </c>
      <c r="Q417" s="14">
        <v>0.11111111111111099</v>
      </c>
    </row>
    <row r="418" spans="2:17" x14ac:dyDescent="0.2">
      <c r="B418" t="s">
        <v>151</v>
      </c>
      <c r="C418" s="14">
        <v>0.121457489878543</v>
      </c>
      <c r="D418" s="14">
        <v>0.12195121951219499</v>
      </c>
      <c r="E418" s="14">
        <v>0.11111111111111099</v>
      </c>
      <c r="F418" s="14">
        <v>0.13636363636363599</v>
      </c>
      <c r="G418" s="14">
        <v>0.119047619047619</v>
      </c>
      <c r="H418" s="14"/>
      <c r="I418" s="14">
        <v>0.12396694214876</v>
      </c>
      <c r="J418" s="14">
        <v>0.119047619047619</v>
      </c>
      <c r="K418" s="14"/>
      <c r="L418" s="14">
        <v>0.125</v>
      </c>
      <c r="M418" s="14">
        <v>0.118110236220472</v>
      </c>
      <c r="N418" s="14"/>
      <c r="O418" s="14">
        <v>9.34579439252336E-2</v>
      </c>
      <c r="P418" s="14">
        <v>0.118421052631579</v>
      </c>
      <c r="Q418" s="14">
        <v>0.158730158730159</v>
      </c>
    </row>
    <row r="419" spans="2:17" x14ac:dyDescent="0.2">
      <c r="B419" t="s">
        <v>152</v>
      </c>
      <c r="C419" s="14">
        <v>0.121457489878543</v>
      </c>
      <c r="D419" s="14">
        <v>7.3170731707317097E-2</v>
      </c>
      <c r="E419" s="14">
        <v>0.11111111111111099</v>
      </c>
      <c r="F419" s="14">
        <v>0.11363636363636399</v>
      </c>
      <c r="G419" s="14">
        <v>0.14285714285714299</v>
      </c>
      <c r="H419" s="14"/>
      <c r="I419" s="14">
        <v>9.9173553719008295E-2</v>
      </c>
      <c r="J419" s="14">
        <v>0.14285714285714299</v>
      </c>
      <c r="K419" s="14"/>
      <c r="L419" s="14">
        <v>0.125</v>
      </c>
      <c r="M419" s="14">
        <v>0.118110236220472</v>
      </c>
      <c r="N419" s="14"/>
      <c r="O419" s="14">
        <v>0.121495327102804</v>
      </c>
      <c r="P419" s="14">
        <v>0.13157894736842099</v>
      </c>
      <c r="Q419" s="14">
        <v>9.5238095238095205E-2</v>
      </c>
    </row>
    <row r="420" spans="2:17" x14ac:dyDescent="0.2">
      <c r="B420" t="s">
        <v>153</v>
      </c>
      <c r="C420" s="14">
        <v>8.5020242914979796E-2</v>
      </c>
      <c r="D420" s="14">
        <v>2.4390243902439001E-2</v>
      </c>
      <c r="E420" s="14">
        <v>5.5555555555555601E-2</v>
      </c>
      <c r="F420" s="14">
        <v>6.8181818181818205E-2</v>
      </c>
      <c r="G420" s="14">
        <v>0.119047619047619</v>
      </c>
      <c r="H420" s="14"/>
      <c r="I420" s="14">
        <v>4.9586776859504099E-2</v>
      </c>
      <c r="J420" s="14">
        <v>0.119047619047619</v>
      </c>
      <c r="K420" s="14"/>
      <c r="L420" s="14">
        <v>6.6666666666666693E-2</v>
      </c>
      <c r="M420" s="14">
        <v>0.102362204724409</v>
      </c>
      <c r="N420" s="14"/>
      <c r="O420" s="14">
        <v>0.10280373831775701</v>
      </c>
      <c r="P420" s="14">
        <v>9.2105263157894704E-2</v>
      </c>
      <c r="Q420" s="14">
        <v>4.7619047619047603E-2</v>
      </c>
    </row>
    <row r="421" spans="2:17" x14ac:dyDescent="0.2">
      <c r="B421" t="s">
        <v>154</v>
      </c>
      <c r="C421" s="14">
        <v>8.5020242914979796E-2</v>
      </c>
      <c r="D421" s="14">
        <v>4.8780487804878099E-2</v>
      </c>
      <c r="E421" s="14">
        <v>0</v>
      </c>
      <c r="F421" s="14">
        <v>2.27272727272727E-2</v>
      </c>
      <c r="G421" s="14">
        <v>0.14285714285714299</v>
      </c>
      <c r="H421" s="14"/>
      <c r="I421" s="14">
        <v>2.4793388429752101E-2</v>
      </c>
      <c r="J421" s="14">
        <v>0.14285714285714299</v>
      </c>
      <c r="K421" s="14"/>
      <c r="L421" s="14">
        <v>9.1666666666666702E-2</v>
      </c>
      <c r="M421" s="14">
        <v>7.8740157480315001E-2</v>
      </c>
      <c r="N421" s="14"/>
      <c r="O421" s="14">
        <v>6.5420560747663503E-2</v>
      </c>
      <c r="P421" s="14">
        <v>0.118421052631579</v>
      </c>
      <c r="Q421" s="14">
        <v>6.3492063492063502E-2</v>
      </c>
    </row>
    <row r="422" spans="2:17" x14ac:dyDescent="0.2">
      <c r="B422" t="s">
        <v>155</v>
      </c>
      <c r="C422" s="14">
        <v>8.0971659919028299E-2</v>
      </c>
      <c r="D422" s="14">
        <v>2.4390243902439001E-2</v>
      </c>
      <c r="E422" s="14">
        <v>0.11111111111111099</v>
      </c>
      <c r="F422" s="14">
        <v>9.0909090909090898E-2</v>
      </c>
      <c r="G422" s="14">
        <v>8.7301587301587297E-2</v>
      </c>
      <c r="H422" s="14"/>
      <c r="I422" s="14">
        <v>7.43801652892562E-2</v>
      </c>
      <c r="J422" s="14">
        <v>8.7301587301587297E-2</v>
      </c>
      <c r="K422" s="14"/>
      <c r="L422" s="14">
        <v>7.4999999999999997E-2</v>
      </c>
      <c r="M422" s="14">
        <v>8.6614173228346497E-2</v>
      </c>
      <c r="N422" s="14"/>
      <c r="O422" s="14">
        <v>3.7383177570093497E-2</v>
      </c>
      <c r="P422" s="14">
        <v>0.13157894736842099</v>
      </c>
      <c r="Q422" s="14">
        <v>7.9365079365079402E-2</v>
      </c>
    </row>
    <row r="423" spans="2:17" x14ac:dyDescent="0.2">
      <c r="B423" t="s">
        <v>55</v>
      </c>
      <c r="C423" s="14">
        <v>8.0971659919028299E-2</v>
      </c>
      <c r="D423" s="14">
        <v>9.7560975609756101E-2</v>
      </c>
      <c r="E423" s="14">
        <v>5.5555555555555601E-2</v>
      </c>
      <c r="F423" s="14">
        <v>4.5454545454545497E-2</v>
      </c>
      <c r="G423" s="14">
        <v>9.5238095238095205E-2</v>
      </c>
      <c r="H423" s="14"/>
      <c r="I423" s="14">
        <v>6.6115702479338803E-2</v>
      </c>
      <c r="J423" s="14">
        <v>9.5238095238095205E-2</v>
      </c>
      <c r="K423" s="14"/>
      <c r="L423" s="14">
        <v>0.116666666666667</v>
      </c>
      <c r="M423" s="14">
        <v>4.7244094488188997E-2</v>
      </c>
      <c r="N423" s="14"/>
      <c r="O423" s="14">
        <v>8.4112149532710304E-2</v>
      </c>
      <c r="P423" s="14">
        <v>5.2631578947368397E-2</v>
      </c>
      <c r="Q423" s="14">
        <v>0.11111111111111099</v>
      </c>
    </row>
    <row r="424" spans="2:17" x14ac:dyDescent="0.2">
      <c r="B424" t="s">
        <v>156</v>
      </c>
      <c r="C424" s="14">
        <v>6.88259109311741E-2</v>
      </c>
      <c r="D424" s="14">
        <v>4.8780487804878099E-2</v>
      </c>
      <c r="E424" s="14">
        <v>2.7777777777777801E-2</v>
      </c>
      <c r="F424" s="14">
        <v>6.8181818181818205E-2</v>
      </c>
      <c r="G424" s="14">
        <v>8.7301587301587297E-2</v>
      </c>
      <c r="H424" s="14"/>
      <c r="I424" s="14">
        <v>4.9586776859504099E-2</v>
      </c>
      <c r="J424" s="14">
        <v>8.7301587301587297E-2</v>
      </c>
      <c r="K424" s="14"/>
      <c r="L424" s="14">
        <v>9.1666666666666702E-2</v>
      </c>
      <c r="M424" s="14">
        <v>4.7244094488188997E-2</v>
      </c>
      <c r="N424" s="14"/>
      <c r="O424" s="14">
        <v>6.5420560747663503E-2</v>
      </c>
      <c r="P424" s="14">
        <v>6.5789473684210495E-2</v>
      </c>
      <c r="Q424" s="14">
        <v>7.9365079365079402E-2</v>
      </c>
    </row>
    <row r="425" spans="2:17" x14ac:dyDescent="0.2">
      <c r="B425" t="s">
        <v>157</v>
      </c>
      <c r="C425" s="14">
        <v>5.6680161943319797E-2</v>
      </c>
      <c r="D425" s="14">
        <v>9.7560975609756101E-2</v>
      </c>
      <c r="E425" s="14">
        <v>5.5555555555555601E-2</v>
      </c>
      <c r="F425" s="14">
        <v>6.8181818181818205E-2</v>
      </c>
      <c r="G425" s="14">
        <v>3.9682539682539701E-2</v>
      </c>
      <c r="H425" s="14"/>
      <c r="I425" s="14">
        <v>7.43801652892562E-2</v>
      </c>
      <c r="J425" s="14">
        <v>3.9682539682539701E-2</v>
      </c>
      <c r="K425" s="14"/>
      <c r="L425" s="14">
        <v>6.6666666666666693E-2</v>
      </c>
      <c r="M425" s="14">
        <v>4.7244094488188997E-2</v>
      </c>
      <c r="N425" s="14"/>
      <c r="O425" s="14">
        <v>6.5420560747663503E-2</v>
      </c>
      <c r="P425" s="14">
        <v>9.2105263157894704E-2</v>
      </c>
      <c r="Q425" s="14">
        <v>0</v>
      </c>
    </row>
    <row r="426" spans="2:17" x14ac:dyDescent="0.2">
      <c r="B426" t="s">
        <v>158</v>
      </c>
      <c r="C426" s="14">
        <v>5.2631578947368397E-2</v>
      </c>
      <c r="D426" s="14">
        <v>0</v>
      </c>
      <c r="E426" s="14">
        <v>0</v>
      </c>
      <c r="F426" s="14">
        <v>6.8181818181818205E-2</v>
      </c>
      <c r="G426" s="14">
        <v>7.9365079365079402E-2</v>
      </c>
      <c r="H426" s="14"/>
      <c r="I426" s="14">
        <v>2.4793388429752101E-2</v>
      </c>
      <c r="J426" s="14">
        <v>7.9365079365079402E-2</v>
      </c>
      <c r="K426" s="14"/>
      <c r="L426" s="14">
        <v>0.05</v>
      </c>
      <c r="M426" s="14">
        <v>5.5118110236220499E-2</v>
      </c>
      <c r="N426" s="14"/>
      <c r="O426" s="14">
        <v>2.80373831775701E-2</v>
      </c>
      <c r="P426" s="14">
        <v>7.8947368421052599E-2</v>
      </c>
      <c r="Q426" s="14">
        <v>6.3492063492063502E-2</v>
      </c>
    </row>
    <row r="427" spans="2:17" x14ac:dyDescent="0.2">
      <c r="B427" t="s">
        <v>140</v>
      </c>
      <c r="C427" s="14">
        <v>5.2631578947368397E-2</v>
      </c>
      <c r="D427" s="14">
        <v>0.146341463414634</v>
      </c>
      <c r="E427" s="14">
        <v>5.5555555555555601E-2</v>
      </c>
      <c r="F427" s="14">
        <v>0</v>
      </c>
      <c r="G427" s="14">
        <v>3.9682539682539701E-2</v>
      </c>
      <c r="H427" s="14"/>
      <c r="I427" s="14">
        <v>6.6115702479338803E-2</v>
      </c>
      <c r="J427" s="14">
        <v>3.9682539682539701E-2</v>
      </c>
      <c r="K427" s="14"/>
      <c r="L427" s="14">
        <v>4.1666666666666699E-2</v>
      </c>
      <c r="M427" s="14">
        <v>6.2992125984251995E-2</v>
      </c>
      <c r="N427" s="14"/>
      <c r="O427" s="14">
        <v>1.86915887850467E-2</v>
      </c>
      <c r="P427" s="14">
        <v>3.94736842105263E-2</v>
      </c>
      <c r="Q427" s="14">
        <v>0.126984126984127</v>
      </c>
    </row>
    <row r="428" spans="2:17" x14ac:dyDescent="0.2">
      <c r="B428" t="s">
        <v>159</v>
      </c>
      <c r="C428" s="14">
        <v>4.8582995951416998E-2</v>
      </c>
      <c r="D428" s="14">
        <v>2.4390243902439001E-2</v>
      </c>
      <c r="E428" s="14">
        <v>2.7777777777777801E-2</v>
      </c>
      <c r="F428" s="14">
        <v>2.27272727272727E-2</v>
      </c>
      <c r="G428" s="14">
        <v>7.1428571428571397E-2</v>
      </c>
      <c r="H428" s="14"/>
      <c r="I428" s="14">
        <v>2.4793388429752101E-2</v>
      </c>
      <c r="J428" s="14">
        <v>7.1428571428571397E-2</v>
      </c>
      <c r="K428" s="14"/>
      <c r="L428" s="14">
        <v>6.6666666666666693E-2</v>
      </c>
      <c r="M428" s="14">
        <v>3.1496062992125998E-2</v>
      </c>
      <c r="N428" s="14"/>
      <c r="O428" s="14">
        <v>3.7383177570093497E-2</v>
      </c>
      <c r="P428" s="14">
        <v>6.5789473684210495E-2</v>
      </c>
      <c r="Q428" s="14">
        <v>4.7619047619047603E-2</v>
      </c>
    </row>
    <row r="429" spans="2:17" x14ac:dyDescent="0.2">
      <c r="B429" t="s">
        <v>160</v>
      </c>
      <c r="C429" s="14">
        <v>4.4534412955465598E-2</v>
      </c>
      <c r="D429" s="14">
        <v>2.4390243902439001E-2</v>
      </c>
      <c r="E429" s="14">
        <v>0</v>
      </c>
      <c r="F429" s="14">
        <v>2.27272727272727E-2</v>
      </c>
      <c r="G429" s="14">
        <v>7.1428571428571397E-2</v>
      </c>
      <c r="H429" s="14"/>
      <c r="I429" s="14">
        <v>1.6528925619834701E-2</v>
      </c>
      <c r="J429" s="14">
        <v>7.1428571428571397E-2</v>
      </c>
      <c r="K429" s="14"/>
      <c r="L429" s="14">
        <v>3.3333333333333298E-2</v>
      </c>
      <c r="M429" s="14">
        <v>5.5118110236220499E-2</v>
      </c>
      <c r="N429" s="14"/>
      <c r="O429" s="14">
        <v>3.7383177570093497E-2</v>
      </c>
      <c r="P429" s="14">
        <v>2.6315789473684199E-2</v>
      </c>
      <c r="Q429" s="14">
        <v>6.3492063492063502E-2</v>
      </c>
    </row>
    <row r="430" spans="2:17" x14ac:dyDescent="0.2">
      <c r="B430" t="s">
        <v>161</v>
      </c>
      <c r="C430" s="14">
        <v>3.6437246963562701E-2</v>
      </c>
      <c r="D430" s="14">
        <v>2.4390243902439001E-2</v>
      </c>
      <c r="E430" s="14">
        <v>0</v>
      </c>
      <c r="F430" s="14">
        <v>2.27272727272727E-2</v>
      </c>
      <c r="G430" s="14">
        <v>5.5555555555555601E-2</v>
      </c>
      <c r="H430" s="14"/>
      <c r="I430" s="14">
        <v>1.6528925619834701E-2</v>
      </c>
      <c r="J430" s="14">
        <v>5.5555555555555601E-2</v>
      </c>
      <c r="K430" s="14"/>
      <c r="L430" s="14">
        <v>0.05</v>
      </c>
      <c r="M430" s="14">
        <v>2.3622047244094498E-2</v>
      </c>
      <c r="N430" s="14"/>
      <c r="O430" s="14">
        <v>5.60747663551402E-2</v>
      </c>
      <c r="P430" s="14">
        <v>3.94736842105263E-2</v>
      </c>
      <c r="Q430" s="14">
        <v>0</v>
      </c>
    </row>
    <row r="431" spans="2:17" x14ac:dyDescent="0.2">
      <c r="B431" t="s">
        <v>162</v>
      </c>
      <c r="C431" s="14">
        <v>3.6437246963562701E-2</v>
      </c>
      <c r="D431" s="14">
        <v>2.4390243902439001E-2</v>
      </c>
      <c r="E431" s="14">
        <v>2.7777777777777801E-2</v>
      </c>
      <c r="F431" s="14">
        <v>0</v>
      </c>
      <c r="G431" s="14">
        <v>5.5555555555555601E-2</v>
      </c>
      <c r="H431" s="14"/>
      <c r="I431" s="14">
        <v>1.6528925619834701E-2</v>
      </c>
      <c r="J431" s="14">
        <v>5.5555555555555601E-2</v>
      </c>
      <c r="K431" s="14"/>
      <c r="L431" s="14">
        <v>3.3333333333333298E-2</v>
      </c>
      <c r="M431" s="14">
        <v>3.9370078740157501E-2</v>
      </c>
      <c r="N431" s="14"/>
      <c r="O431" s="14">
        <v>2.80373831775701E-2</v>
      </c>
      <c r="P431" s="14">
        <v>5.2631578947368397E-2</v>
      </c>
      <c r="Q431" s="14">
        <v>3.1746031746031703E-2</v>
      </c>
    </row>
    <row r="432" spans="2:17" x14ac:dyDescent="0.2">
      <c r="B432" t="s">
        <v>163</v>
      </c>
      <c r="C432" s="14">
        <v>3.6437246963562701E-2</v>
      </c>
      <c r="D432" s="14">
        <v>2.4390243902439001E-2</v>
      </c>
      <c r="E432" s="14">
        <v>2.7777777777777801E-2</v>
      </c>
      <c r="F432" s="14">
        <v>6.8181818181818205E-2</v>
      </c>
      <c r="G432" s="14">
        <v>3.1746031746031703E-2</v>
      </c>
      <c r="H432" s="14"/>
      <c r="I432" s="14">
        <v>4.1322314049586799E-2</v>
      </c>
      <c r="J432" s="14">
        <v>3.1746031746031703E-2</v>
      </c>
      <c r="K432" s="14"/>
      <c r="L432" s="14">
        <v>4.1666666666666699E-2</v>
      </c>
      <c r="M432" s="14">
        <v>3.1496062992125998E-2</v>
      </c>
      <c r="N432" s="14"/>
      <c r="O432" s="14">
        <v>4.67289719626168E-2</v>
      </c>
      <c r="P432" s="14">
        <v>2.6315789473684199E-2</v>
      </c>
      <c r="Q432" s="14">
        <v>3.1746031746031703E-2</v>
      </c>
    </row>
    <row r="433" spans="2:17" x14ac:dyDescent="0.2">
      <c r="C433" s="14"/>
      <c r="D433" s="14"/>
      <c r="E433" s="14"/>
      <c r="F433" s="14"/>
      <c r="G433" s="14"/>
      <c r="H433" s="14"/>
      <c r="I433" s="14"/>
      <c r="J433" s="14"/>
      <c r="K433" s="14"/>
      <c r="L433" s="14"/>
      <c r="M433" s="14"/>
      <c r="N433" s="14"/>
      <c r="O433" s="14"/>
      <c r="P433" s="14"/>
      <c r="Q433" s="14"/>
    </row>
    <row r="434" spans="2:17" x14ac:dyDescent="0.2">
      <c r="B434" s="6" t="s">
        <v>166</v>
      </c>
      <c r="C434" s="14"/>
      <c r="D434" s="14"/>
      <c r="E434" s="14"/>
      <c r="F434" s="14"/>
      <c r="G434" s="14"/>
      <c r="H434" s="14"/>
      <c r="I434" s="14"/>
      <c r="J434" s="14"/>
      <c r="K434" s="14"/>
      <c r="L434" s="14"/>
      <c r="M434" s="14"/>
      <c r="N434" s="14"/>
      <c r="O434" s="14"/>
      <c r="P434" s="14"/>
      <c r="Q434" s="14"/>
    </row>
    <row r="435" spans="2:17" x14ac:dyDescent="0.2">
      <c r="B435" s="17" t="s">
        <v>104</v>
      </c>
      <c r="C435" s="14"/>
      <c r="D435" s="14"/>
      <c r="E435" s="14"/>
      <c r="F435" s="14"/>
      <c r="G435" s="14"/>
      <c r="H435" s="14"/>
      <c r="I435" s="14"/>
      <c r="J435" s="14"/>
      <c r="K435" s="14"/>
      <c r="L435" s="14"/>
      <c r="M435" s="14"/>
      <c r="N435" s="14"/>
      <c r="O435" s="14"/>
      <c r="P435" s="14"/>
      <c r="Q435" s="14"/>
    </row>
    <row r="436" spans="2:17" x14ac:dyDescent="0.2">
      <c r="B436" t="s">
        <v>142</v>
      </c>
      <c r="C436" s="14">
        <v>0.19626168224299101</v>
      </c>
      <c r="D436" s="14">
        <v>0.225806451612903</v>
      </c>
      <c r="E436" s="14">
        <v>0.1875</v>
      </c>
      <c r="F436" s="14">
        <v>0.14285714285714299</v>
      </c>
      <c r="G436" s="14">
        <v>0.21100917431192701</v>
      </c>
      <c r="H436" s="14"/>
      <c r="I436" s="14">
        <v>0.180952380952381</v>
      </c>
      <c r="J436" s="14">
        <v>0.21100917431192701</v>
      </c>
      <c r="K436" s="14"/>
      <c r="L436" s="14">
        <v>0.20792079207920799</v>
      </c>
      <c r="M436" s="14">
        <v>0.185840707964602</v>
      </c>
      <c r="N436" s="14"/>
      <c r="O436" s="14">
        <v>0.1875</v>
      </c>
      <c r="P436" s="14">
        <v>0.217391304347826</v>
      </c>
      <c r="Q436" s="14">
        <v>0.1875</v>
      </c>
    </row>
    <row r="437" spans="2:17" x14ac:dyDescent="0.2">
      <c r="B437" t="s">
        <v>144</v>
      </c>
      <c r="C437" s="14">
        <v>7.4766355140186896E-2</v>
      </c>
      <c r="D437" s="14">
        <v>3.2258064516128997E-2</v>
      </c>
      <c r="E437" s="14">
        <v>0.15625</v>
      </c>
      <c r="F437" s="14">
        <v>9.5238095238095205E-2</v>
      </c>
      <c r="G437" s="14">
        <v>5.5045871559633003E-2</v>
      </c>
      <c r="H437" s="14"/>
      <c r="I437" s="14">
        <v>9.5238095238095205E-2</v>
      </c>
      <c r="J437" s="14">
        <v>5.5045871559633003E-2</v>
      </c>
      <c r="K437" s="14"/>
      <c r="L437" s="14">
        <v>4.95049504950495E-2</v>
      </c>
      <c r="M437" s="14">
        <v>9.7345132743362803E-2</v>
      </c>
      <c r="N437" s="14"/>
      <c r="O437" s="14">
        <v>0.114583333333333</v>
      </c>
      <c r="P437" s="14">
        <v>4.3478260869565202E-2</v>
      </c>
      <c r="Q437" s="14">
        <v>4.1666666666666699E-2</v>
      </c>
    </row>
    <row r="438" spans="2:17" x14ac:dyDescent="0.2">
      <c r="B438" t="s">
        <v>153</v>
      </c>
      <c r="C438" s="14">
        <v>1.86915887850467E-2</v>
      </c>
      <c r="D438" s="14">
        <v>0</v>
      </c>
      <c r="E438" s="14">
        <v>3.125E-2</v>
      </c>
      <c r="F438" s="14">
        <v>0</v>
      </c>
      <c r="G438" s="14">
        <v>2.7522935779816501E-2</v>
      </c>
      <c r="H438" s="14"/>
      <c r="I438" s="14">
        <v>9.5238095238095195E-3</v>
      </c>
      <c r="J438" s="14">
        <v>2.7522935779816501E-2</v>
      </c>
      <c r="K438" s="14"/>
      <c r="L438" s="14">
        <v>0</v>
      </c>
      <c r="M438" s="14">
        <v>3.5398230088495602E-2</v>
      </c>
      <c r="N438" s="14"/>
      <c r="O438" s="14">
        <v>4.1666666666666699E-2</v>
      </c>
      <c r="P438" s="14">
        <v>0</v>
      </c>
      <c r="Q438" s="14">
        <v>0</v>
      </c>
    </row>
    <row r="439" spans="2:17" x14ac:dyDescent="0.2">
      <c r="B439" t="s">
        <v>156</v>
      </c>
      <c r="C439" s="14">
        <v>1.4018691588785E-2</v>
      </c>
      <c r="D439" s="14">
        <v>0</v>
      </c>
      <c r="E439" s="14">
        <v>0</v>
      </c>
      <c r="F439" s="14">
        <v>0</v>
      </c>
      <c r="G439" s="14">
        <v>2.7522935779816501E-2</v>
      </c>
      <c r="H439" s="14"/>
      <c r="I439" s="14">
        <v>0</v>
      </c>
      <c r="J439" s="14">
        <v>2.7522935779816501E-2</v>
      </c>
      <c r="K439" s="14"/>
      <c r="L439" s="14">
        <v>9.9009900990098994E-3</v>
      </c>
      <c r="M439" s="14">
        <v>1.7699115044247801E-2</v>
      </c>
      <c r="N439" s="14"/>
      <c r="O439" s="14">
        <v>0</v>
      </c>
      <c r="P439" s="14">
        <v>1.4492753623188401E-2</v>
      </c>
      <c r="Q439" s="14">
        <v>4.1666666666666699E-2</v>
      </c>
    </row>
    <row r="440" spans="2:17" x14ac:dyDescent="0.2">
      <c r="B440" t="s">
        <v>143</v>
      </c>
      <c r="C440" s="14">
        <v>0.14953271028037399</v>
      </c>
      <c r="D440" s="14">
        <v>0.19354838709677399</v>
      </c>
      <c r="E440" s="14">
        <v>9.375E-2</v>
      </c>
      <c r="F440" s="14">
        <v>0.238095238095238</v>
      </c>
      <c r="G440" s="14">
        <v>0.119266055045872</v>
      </c>
      <c r="H440" s="14"/>
      <c r="I440" s="14">
        <v>0.180952380952381</v>
      </c>
      <c r="J440" s="14">
        <v>0.119266055045872</v>
      </c>
      <c r="K440" s="14"/>
      <c r="L440" s="14">
        <v>0.158415841584158</v>
      </c>
      <c r="M440" s="14">
        <v>0.14159292035398199</v>
      </c>
      <c r="N440" s="14"/>
      <c r="O440" s="14">
        <v>0.14583333333333301</v>
      </c>
      <c r="P440" s="14">
        <v>0.173913043478261</v>
      </c>
      <c r="Q440" s="14">
        <v>0.125</v>
      </c>
    </row>
    <row r="441" spans="2:17" x14ac:dyDescent="0.2">
      <c r="B441" t="s">
        <v>148</v>
      </c>
      <c r="C441" s="14">
        <v>4.67289719626168E-2</v>
      </c>
      <c r="D441" s="14">
        <v>6.4516129032258104E-2</v>
      </c>
      <c r="E441" s="14">
        <v>3.125E-2</v>
      </c>
      <c r="F441" s="14">
        <v>0</v>
      </c>
      <c r="G441" s="14">
        <v>6.4220183486238494E-2</v>
      </c>
      <c r="H441" s="14"/>
      <c r="I441" s="14">
        <v>2.8571428571428598E-2</v>
      </c>
      <c r="J441" s="14">
        <v>6.4220183486238494E-2</v>
      </c>
      <c r="K441" s="14"/>
      <c r="L441" s="14">
        <v>4.95049504950495E-2</v>
      </c>
      <c r="M441" s="14">
        <v>4.4247787610619503E-2</v>
      </c>
      <c r="N441" s="14"/>
      <c r="O441" s="14">
        <v>3.125E-2</v>
      </c>
      <c r="P441" s="14">
        <v>7.2463768115942004E-2</v>
      </c>
      <c r="Q441" s="14">
        <v>4.1666666666666699E-2</v>
      </c>
    </row>
    <row r="442" spans="2:17" x14ac:dyDescent="0.2">
      <c r="B442" t="s">
        <v>151</v>
      </c>
      <c r="C442" s="14">
        <v>5.1401869158878503E-2</v>
      </c>
      <c r="D442" s="14">
        <v>3.2258064516128997E-2</v>
      </c>
      <c r="E442" s="14">
        <v>6.25E-2</v>
      </c>
      <c r="F442" s="14">
        <v>7.1428571428571397E-2</v>
      </c>
      <c r="G442" s="14">
        <v>4.5871559633027498E-2</v>
      </c>
      <c r="H442" s="14"/>
      <c r="I442" s="14">
        <v>5.7142857142857099E-2</v>
      </c>
      <c r="J442" s="14">
        <v>4.5871559633027498E-2</v>
      </c>
      <c r="K442" s="14"/>
      <c r="L442" s="14">
        <v>4.95049504950495E-2</v>
      </c>
      <c r="M442" s="14">
        <v>5.3097345132743397E-2</v>
      </c>
      <c r="N442" s="14"/>
      <c r="O442" s="14">
        <v>6.25E-2</v>
      </c>
      <c r="P442" s="14">
        <v>4.3478260869565202E-2</v>
      </c>
      <c r="Q442" s="14">
        <v>4.1666666666666699E-2</v>
      </c>
    </row>
    <row r="443" spans="2:17" x14ac:dyDescent="0.2">
      <c r="B443" t="s">
        <v>147</v>
      </c>
      <c r="C443" s="14">
        <v>3.27102803738318E-2</v>
      </c>
      <c r="D443" s="14">
        <v>0</v>
      </c>
      <c r="E443" s="14">
        <v>3.125E-2</v>
      </c>
      <c r="F443" s="14">
        <v>7.1428571428571397E-2</v>
      </c>
      <c r="G443" s="14">
        <v>2.7522935779816501E-2</v>
      </c>
      <c r="H443" s="14"/>
      <c r="I443" s="14">
        <v>3.8095238095238099E-2</v>
      </c>
      <c r="J443" s="14">
        <v>2.7522935779816501E-2</v>
      </c>
      <c r="K443" s="14"/>
      <c r="L443" s="14">
        <v>2.9702970297029702E-2</v>
      </c>
      <c r="M443" s="14">
        <v>3.5398230088495602E-2</v>
      </c>
      <c r="N443" s="14"/>
      <c r="O443" s="14">
        <v>1.0416666666666701E-2</v>
      </c>
      <c r="P443" s="14">
        <v>2.8985507246376802E-2</v>
      </c>
      <c r="Q443" s="14">
        <v>8.3333333333333301E-2</v>
      </c>
    </row>
    <row r="444" spans="2:17" x14ac:dyDescent="0.2">
      <c r="B444" t="s">
        <v>160</v>
      </c>
      <c r="C444" s="14">
        <v>1.4018691588785E-2</v>
      </c>
      <c r="D444" s="14">
        <v>0</v>
      </c>
      <c r="E444" s="14">
        <v>0</v>
      </c>
      <c r="F444" s="14">
        <v>2.3809523809523801E-2</v>
      </c>
      <c r="G444" s="14">
        <v>1.8348623853211E-2</v>
      </c>
      <c r="H444" s="14"/>
      <c r="I444" s="14">
        <v>9.5238095238095195E-3</v>
      </c>
      <c r="J444" s="14">
        <v>1.8348623853211E-2</v>
      </c>
      <c r="K444" s="14"/>
      <c r="L444" s="14">
        <v>9.9009900990098994E-3</v>
      </c>
      <c r="M444" s="14">
        <v>1.7699115044247801E-2</v>
      </c>
      <c r="N444" s="14"/>
      <c r="O444" s="14">
        <v>1.0416666666666701E-2</v>
      </c>
      <c r="P444" s="14">
        <v>1.4492753623188401E-2</v>
      </c>
      <c r="Q444" s="14">
        <v>2.0833333333333301E-2</v>
      </c>
    </row>
    <row r="445" spans="2:17" x14ac:dyDescent="0.2">
      <c r="B445" t="s">
        <v>152</v>
      </c>
      <c r="C445" s="14">
        <v>6.5420560747663503E-2</v>
      </c>
      <c r="D445" s="14">
        <v>3.2258064516128997E-2</v>
      </c>
      <c r="E445" s="14">
        <v>9.375E-2</v>
      </c>
      <c r="F445" s="14">
        <v>9.5238095238095205E-2</v>
      </c>
      <c r="G445" s="14">
        <v>5.5045871559633003E-2</v>
      </c>
      <c r="H445" s="14"/>
      <c r="I445" s="14">
        <v>7.6190476190476197E-2</v>
      </c>
      <c r="J445" s="14">
        <v>5.5045871559633003E-2</v>
      </c>
      <c r="K445" s="14"/>
      <c r="L445" s="14">
        <v>7.9207920792079195E-2</v>
      </c>
      <c r="M445" s="14">
        <v>5.3097345132743397E-2</v>
      </c>
      <c r="N445" s="14"/>
      <c r="O445" s="14">
        <v>6.25E-2</v>
      </c>
      <c r="P445" s="14">
        <v>5.7971014492753603E-2</v>
      </c>
      <c r="Q445" s="14">
        <v>8.3333333333333301E-2</v>
      </c>
    </row>
    <row r="446" spans="2:17" x14ac:dyDescent="0.2">
      <c r="B446" t="s">
        <v>149</v>
      </c>
      <c r="C446" s="14">
        <v>4.2056074766355103E-2</v>
      </c>
      <c r="D446" s="14">
        <v>0</v>
      </c>
      <c r="E446" s="14">
        <v>3.125E-2</v>
      </c>
      <c r="F446" s="14">
        <v>2.3809523809523801E-2</v>
      </c>
      <c r="G446" s="14">
        <v>6.4220183486238494E-2</v>
      </c>
      <c r="H446" s="14"/>
      <c r="I446" s="14">
        <v>1.9047619047619001E-2</v>
      </c>
      <c r="J446" s="14">
        <v>6.4220183486238494E-2</v>
      </c>
      <c r="K446" s="14"/>
      <c r="L446" s="14">
        <v>2.9702970297029702E-2</v>
      </c>
      <c r="M446" s="14">
        <v>5.3097345132743397E-2</v>
      </c>
      <c r="N446" s="14"/>
      <c r="O446" s="14">
        <v>1.0416666666666701E-2</v>
      </c>
      <c r="P446" s="14">
        <v>5.7971014492753603E-2</v>
      </c>
      <c r="Q446" s="14">
        <v>6.25E-2</v>
      </c>
    </row>
    <row r="447" spans="2:17" x14ac:dyDescent="0.2">
      <c r="B447" t="s">
        <v>155</v>
      </c>
      <c r="C447" s="14">
        <v>2.80373831775701E-2</v>
      </c>
      <c r="D447" s="14">
        <v>0</v>
      </c>
      <c r="E447" s="14">
        <v>6.25E-2</v>
      </c>
      <c r="F447" s="14">
        <v>4.7619047619047603E-2</v>
      </c>
      <c r="G447" s="14">
        <v>1.8348623853211E-2</v>
      </c>
      <c r="H447" s="14"/>
      <c r="I447" s="14">
        <v>3.8095238095238099E-2</v>
      </c>
      <c r="J447" s="14">
        <v>1.8348623853211E-2</v>
      </c>
      <c r="K447" s="14"/>
      <c r="L447" s="14">
        <v>2.9702970297029702E-2</v>
      </c>
      <c r="M447" s="14">
        <v>2.6548672566371698E-2</v>
      </c>
      <c r="N447" s="14"/>
      <c r="O447" s="14">
        <v>2.0833333333333301E-2</v>
      </c>
      <c r="P447" s="14">
        <v>2.8985507246376802E-2</v>
      </c>
      <c r="Q447" s="14">
        <v>4.1666666666666699E-2</v>
      </c>
    </row>
    <row r="448" spans="2:17" x14ac:dyDescent="0.2">
      <c r="B448" t="s">
        <v>154</v>
      </c>
      <c r="C448" s="14">
        <v>1.86915887850467E-2</v>
      </c>
      <c r="D448" s="14">
        <v>3.2258064516128997E-2</v>
      </c>
      <c r="E448" s="14">
        <v>0</v>
      </c>
      <c r="F448" s="14">
        <v>0</v>
      </c>
      <c r="G448" s="14">
        <v>2.7522935779816501E-2</v>
      </c>
      <c r="H448" s="14"/>
      <c r="I448" s="14">
        <v>9.5238095238095195E-3</v>
      </c>
      <c r="J448" s="14">
        <v>2.7522935779816501E-2</v>
      </c>
      <c r="K448" s="14"/>
      <c r="L448" s="14">
        <v>3.9603960396039598E-2</v>
      </c>
      <c r="M448" s="14">
        <v>0</v>
      </c>
      <c r="N448" s="14"/>
      <c r="O448" s="14">
        <v>2.0833333333333301E-2</v>
      </c>
      <c r="P448" s="14">
        <v>2.8985507246376802E-2</v>
      </c>
      <c r="Q448" s="14">
        <v>0</v>
      </c>
    </row>
    <row r="449" spans="2:17" x14ac:dyDescent="0.2">
      <c r="B449" t="s">
        <v>161</v>
      </c>
      <c r="C449" s="14">
        <v>0</v>
      </c>
      <c r="D449" s="14">
        <v>0</v>
      </c>
      <c r="E449" s="14">
        <v>0</v>
      </c>
      <c r="F449" s="14">
        <v>0</v>
      </c>
      <c r="G449" s="14">
        <v>0</v>
      </c>
      <c r="H449" s="14"/>
      <c r="I449" s="14">
        <v>0</v>
      </c>
      <c r="J449" s="14">
        <v>0</v>
      </c>
      <c r="K449" s="14"/>
      <c r="L449" s="14">
        <v>0</v>
      </c>
      <c r="M449" s="14">
        <v>0</v>
      </c>
      <c r="N449" s="14"/>
      <c r="O449" s="14">
        <v>0</v>
      </c>
      <c r="P449" s="14">
        <v>0</v>
      </c>
      <c r="Q449" s="14">
        <v>0</v>
      </c>
    </row>
    <row r="450" spans="2:17" x14ac:dyDescent="0.2">
      <c r="B450" t="s">
        <v>162</v>
      </c>
      <c r="C450" s="14">
        <v>9.3457943925233603E-3</v>
      </c>
      <c r="D450" s="14">
        <v>0</v>
      </c>
      <c r="E450" s="14">
        <v>0</v>
      </c>
      <c r="F450" s="14">
        <v>0</v>
      </c>
      <c r="G450" s="14">
        <v>1.8348623853211E-2</v>
      </c>
      <c r="H450" s="14"/>
      <c r="I450" s="14">
        <v>0</v>
      </c>
      <c r="J450" s="14">
        <v>1.8348623853211E-2</v>
      </c>
      <c r="K450" s="14"/>
      <c r="L450" s="14">
        <v>0</v>
      </c>
      <c r="M450" s="14">
        <v>1.7699115044247801E-2</v>
      </c>
      <c r="N450" s="14"/>
      <c r="O450" s="14">
        <v>1.0416666666666701E-2</v>
      </c>
      <c r="P450" s="14">
        <v>0</v>
      </c>
      <c r="Q450" s="14">
        <v>2.0833333333333301E-2</v>
      </c>
    </row>
    <row r="451" spans="2:17" x14ac:dyDescent="0.2">
      <c r="B451" t="s">
        <v>159</v>
      </c>
      <c r="C451" s="14">
        <v>4.6728971962616802E-3</v>
      </c>
      <c r="D451" s="14">
        <v>0</v>
      </c>
      <c r="E451" s="14">
        <v>3.125E-2</v>
      </c>
      <c r="F451" s="14">
        <v>0</v>
      </c>
      <c r="G451" s="14">
        <v>0</v>
      </c>
      <c r="H451" s="14"/>
      <c r="I451" s="14">
        <v>9.5238095238095195E-3</v>
      </c>
      <c r="J451" s="14">
        <v>0</v>
      </c>
      <c r="K451" s="14"/>
      <c r="L451" s="14">
        <v>9.9009900990098994E-3</v>
      </c>
      <c r="M451" s="14">
        <v>0</v>
      </c>
      <c r="N451" s="14"/>
      <c r="O451" s="14">
        <v>0</v>
      </c>
      <c r="P451" s="14">
        <v>1.4492753623188401E-2</v>
      </c>
      <c r="Q451" s="14">
        <v>0</v>
      </c>
    </row>
    <row r="452" spans="2:17" x14ac:dyDescent="0.2">
      <c r="B452" t="s">
        <v>150</v>
      </c>
      <c r="C452" s="14">
        <v>4.67289719626168E-2</v>
      </c>
      <c r="D452" s="14">
        <v>0.16129032258064499</v>
      </c>
      <c r="E452" s="14">
        <v>3.125E-2</v>
      </c>
      <c r="F452" s="14">
        <v>2.3809523809523801E-2</v>
      </c>
      <c r="G452" s="14">
        <v>2.7522935779816501E-2</v>
      </c>
      <c r="H452" s="14"/>
      <c r="I452" s="14">
        <v>6.6666666666666693E-2</v>
      </c>
      <c r="J452" s="14">
        <v>2.7522935779816501E-2</v>
      </c>
      <c r="K452" s="14"/>
      <c r="L452" s="14">
        <v>5.9405940594059403E-2</v>
      </c>
      <c r="M452" s="14">
        <v>3.5398230088495602E-2</v>
      </c>
      <c r="N452" s="14"/>
      <c r="O452" s="14">
        <v>8.3333333333333301E-2</v>
      </c>
      <c r="P452" s="14">
        <v>2.8985507246376802E-2</v>
      </c>
      <c r="Q452" s="14">
        <v>0</v>
      </c>
    </row>
    <row r="453" spans="2:17" x14ac:dyDescent="0.2">
      <c r="B453" t="s">
        <v>163</v>
      </c>
      <c r="C453" s="14">
        <v>9.3457943925233603E-3</v>
      </c>
      <c r="D453" s="14">
        <v>0</v>
      </c>
      <c r="E453" s="14">
        <v>0</v>
      </c>
      <c r="F453" s="14">
        <v>2.3809523809523801E-2</v>
      </c>
      <c r="G453" s="14">
        <v>9.1743119266055103E-3</v>
      </c>
      <c r="H453" s="14"/>
      <c r="I453" s="14">
        <v>9.5238095238095195E-3</v>
      </c>
      <c r="J453" s="14">
        <v>9.1743119266055103E-3</v>
      </c>
      <c r="K453" s="14"/>
      <c r="L453" s="14">
        <v>1.9801980198019799E-2</v>
      </c>
      <c r="M453" s="14">
        <v>0</v>
      </c>
      <c r="N453" s="14"/>
      <c r="O453" s="14">
        <v>2.0833333333333301E-2</v>
      </c>
      <c r="P453" s="14">
        <v>0</v>
      </c>
      <c r="Q453" s="14">
        <v>0</v>
      </c>
    </row>
    <row r="454" spans="2:17" x14ac:dyDescent="0.2">
      <c r="B454" t="s">
        <v>158</v>
      </c>
      <c r="C454" s="14">
        <v>4.6728971962616802E-3</v>
      </c>
      <c r="D454" s="14">
        <v>0</v>
      </c>
      <c r="E454" s="14">
        <v>0</v>
      </c>
      <c r="F454" s="14">
        <v>0</v>
      </c>
      <c r="G454" s="14">
        <v>9.1743119266055103E-3</v>
      </c>
      <c r="H454" s="14"/>
      <c r="I454" s="14">
        <v>0</v>
      </c>
      <c r="J454" s="14">
        <v>9.1743119266055103E-3</v>
      </c>
      <c r="K454" s="14"/>
      <c r="L454" s="14">
        <v>0</v>
      </c>
      <c r="M454" s="14">
        <v>8.8495575221238902E-3</v>
      </c>
      <c r="N454" s="14"/>
      <c r="O454" s="14">
        <v>0</v>
      </c>
      <c r="P454" s="14">
        <v>1.4492753623188401E-2</v>
      </c>
      <c r="Q454" s="14">
        <v>0</v>
      </c>
    </row>
    <row r="455" spans="2:17" x14ac:dyDescent="0.2">
      <c r="B455" t="s">
        <v>157</v>
      </c>
      <c r="C455" s="14">
        <v>1.4018691588785E-2</v>
      </c>
      <c r="D455" s="14">
        <v>6.4516129032258104E-2</v>
      </c>
      <c r="E455" s="14">
        <v>3.125E-2</v>
      </c>
      <c r="F455" s="14">
        <v>0</v>
      </c>
      <c r="G455" s="14">
        <v>0</v>
      </c>
      <c r="H455" s="14"/>
      <c r="I455" s="14">
        <v>2.8571428571428598E-2</v>
      </c>
      <c r="J455" s="14">
        <v>0</v>
      </c>
      <c r="K455" s="14"/>
      <c r="L455" s="14">
        <v>1.9801980198019799E-2</v>
      </c>
      <c r="M455" s="14">
        <v>8.8495575221238902E-3</v>
      </c>
      <c r="N455" s="14"/>
      <c r="O455" s="14">
        <v>2.0833333333333301E-2</v>
      </c>
      <c r="P455" s="14">
        <v>1.4492753623188401E-2</v>
      </c>
      <c r="Q455" s="14">
        <v>0</v>
      </c>
    </row>
    <row r="456" spans="2:17" x14ac:dyDescent="0.2">
      <c r="B456" t="s">
        <v>146</v>
      </c>
      <c r="C456" s="14">
        <v>7.9439252336448593E-2</v>
      </c>
      <c r="D456" s="14">
        <v>6.4516129032258104E-2</v>
      </c>
      <c r="E456" s="14">
        <v>3.125E-2</v>
      </c>
      <c r="F456" s="14">
        <v>4.7619047619047603E-2</v>
      </c>
      <c r="G456" s="14">
        <v>0.11009174311926601</v>
      </c>
      <c r="H456" s="14"/>
      <c r="I456" s="14">
        <v>4.7619047619047603E-2</v>
      </c>
      <c r="J456" s="14">
        <v>0.11009174311926601</v>
      </c>
      <c r="K456" s="14"/>
      <c r="L456" s="14">
        <v>4.95049504950495E-2</v>
      </c>
      <c r="M456" s="14">
        <v>0.106194690265487</v>
      </c>
      <c r="N456" s="14"/>
      <c r="O456" s="14">
        <v>6.25E-2</v>
      </c>
      <c r="P456" s="14">
        <v>7.2463768115942004E-2</v>
      </c>
      <c r="Q456" s="14">
        <v>0.125</v>
      </c>
    </row>
    <row r="457" spans="2:17" x14ac:dyDescent="0.2">
      <c r="B457" t="s">
        <v>145</v>
      </c>
      <c r="C457" s="14">
        <v>7.9439252336448593E-2</v>
      </c>
      <c r="D457" s="14">
        <v>9.6774193548387094E-2</v>
      </c>
      <c r="E457" s="14">
        <v>9.375E-2</v>
      </c>
      <c r="F457" s="14">
        <v>9.5238095238095205E-2</v>
      </c>
      <c r="G457" s="14">
        <v>6.4220183486238494E-2</v>
      </c>
      <c r="H457" s="14"/>
      <c r="I457" s="14">
        <v>9.5238095238095205E-2</v>
      </c>
      <c r="J457" s="14">
        <v>6.4220183486238494E-2</v>
      </c>
      <c r="K457" s="14"/>
      <c r="L457" s="14">
        <v>9.9009900990099001E-2</v>
      </c>
      <c r="M457" s="14">
        <v>6.1946902654867297E-2</v>
      </c>
      <c r="N457" s="14"/>
      <c r="O457" s="14">
        <v>8.3333333333333301E-2</v>
      </c>
      <c r="P457" s="14">
        <v>7.2463768115942004E-2</v>
      </c>
      <c r="Q457" s="14">
        <v>8.3333333333333301E-2</v>
      </c>
    </row>
    <row r="458" spans="2:17" x14ac:dyDescent="0.2">
      <c r="B458" t="s">
        <v>140</v>
      </c>
      <c r="C458" s="14">
        <v>0</v>
      </c>
      <c r="D458" s="14">
        <v>0</v>
      </c>
      <c r="E458" s="14">
        <v>0</v>
      </c>
      <c r="F458" s="14">
        <v>0</v>
      </c>
      <c r="G458" s="14">
        <v>0</v>
      </c>
      <c r="H458" s="14"/>
      <c r="I458" s="14">
        <v>0</v>
      </c>
      <c r="J458" s="14">
        <v>0</v>
      </c>
      <c r="K458" s="14"/>
      <c r="L458" s="14">
        <v>0</v>
      </c>
      <c r="M458" s="14">
        <v>0</v>
      </c>
      <c r="N458" s="14"/>
      <c r="O458" s="14">
        <v>0</v>
      </c>
      <c r="P458" s="14">
        <v>0</v>
      </c>
      <c r="Q458" s="14">
        <v>0</v>
      </c>
    </row>
    <row r="459" spans="2:17" x14ac:dyDescent="0.2">
      <c r="B459" t="s">
        <v>55</v>
      </c>
      <c r="C459" s="14">
        <v>0</v>
      </c>
      <c r="D459" s="14">
        <v>0</v>
      </c>
      <c r="E459" s="14">
        <v>0</v>
      </c>
      <c r="F459" s="14">
        <v>0</v>
      </c>
      <c r="G459" s="14">
        <v>0</v>
      </c>
      <c r="H459" s="14"/>
      <c r="I459" s="14">
        <v>0</v>
      </c>
      <c r="J459" s="14">
        <v>0</v>
      </c>
      <c r="K459" s="14"/>
      <c r="L459" s="14">
        <v>0</v>
      </c>
      <c r="M459" s="14">
        <v>0</v>
      </c>
      <c r="N459" s="14"/>
      <c r="O459" s="14">
        <v>0</v>
      </c>
      <c r="P459" s="14">
        <v>0</v>
      </c>
      <c r="Q459" s="14">
        <v>0</v>
      </c>
    </row>
    <row r="460" spans="2:17" x14ac:dyDescent="0.2">
      <c r="C460" s="14"/>
      <c r="D460" s="14"/>
      <c r="E460" s="14"/>
      <c r="F460" s="14"/>
      <c r="G460" s="14"/>
      <c r="H460" s="14"/>
      <c r="I460" s="14"/>
      <c r="J460" s="14"/>
      <c r="K460" s="14"/>
      <c r="L460" s="14"/>
      <c r="M460" s="14"/>
      <c r="N460" s="14"/>
      <c r="O460" s="14"/>
      <c r="P460" s="14"/>
      <c r="Q460" s="14"/>
    </row>
    <row r="461" spans="2:17" x14ac:dyDescent="0.2">
      <c r="B461" s="6" t="s">
        <v>179</v>
      </c>
      <c r="C461" s="14"/>
      <c r="D461" s="14"/>
      <c r="E461" s="14"/>
      <c r="F461" s="14"/>
      <c r="G461" s="14"/>
      <c r="H461" s="14"/>
      <c r="I461" s="14"/>
      <c r="J461" s="14"/>
      <c r="K461" s="14"/>
      <c r="L461" s="14"/>
      <c r="M461" s="14"/>
      <c r="N461" s="14"/>
      <c r="O461" s="14"/>
      <c r="P461" s="14"/>
      <c r="Q461" s="14"/>
    </row>
    <row r="462" spans="2:17" x14ac:dyDescent="0.2">
      <c r="B462" s="17" t="s">
        <v>49</v>
      </c>
      <c r="C462" s="14"/>
      <c r="D462" s="14"/>
      <c r="E462" s="14"/>
      <c r="F462" s="14"/>
      <c r="G462" s="14"/>
      <c r="H462" s="14"/>
      <c r="I462" s="14"/>
      <c r="J462" s="14"/>
      <c r="K462" s="14"/>
      <c r="L462" s="14"/>
      <c r="M462" s="14"/>
      <c r="N462" s="14"/>
      <c r="O462" s="14"/>
      <c r="P462" s="14"/>
      <c r="Q462" s="14"/>
    </row>
    <row r="463" spans="2:17" x14ac:dyDescent="0.2">
      <c r="B463" t="s">
        <v>167</v>
      </c>
      <c r="C463" s="14">
        <v>0.37944664031620601</v>
      </c>
      <c r="D463" s="14">
        <v>0.22222222222222199</v>
      </c>
      <c r="E463" s="14">
        <v>0.35135135135135098</v>
      </c>
      <c r="F463" s="14">
        <v>0.33333333333333298</v>
      </c>
      <c r="G463" s="14">
        <v>0.46031746031746001</v>
      </c>
      <c r="H463" s="14"/>
      <c r="I463" s="14">
        <v>0.29921259842519699</v>
      </c>
      <c r="J463" s="14">
        <v>0.46031746031746001</v>
      </c>
      <c r="K463" s="14"/>
      <c r="L463" s="14">
        <v>0.37398373983739802</v>
      </c>
      <c r="M463" s="14">
        <v>0.38461538461538503</v>
      </c>
      <c r="N463" s="14"/>
      <c r="O463" s="14">
        <v>0.39252336448598102</v>
      </c>
      <c r="P463" s="14">
        <v>0.35897435897435898</v>
      </c>
      <c r="Q463" s="14">
        <v>0.38805970149253699</v>
      </c>
    </row>
    <row r="464" spans="2:17" x14ac:dyDescent="0.2">
      <c r="B464" t="s">
        <v>168</v>
      </c>
      <c r="C464" s="14">
        <v>0.312252964426877</v>
      </c>
      <c r="D464" s="14">
        <v>0.37777777777777799</v>
      </c>
      <c r="E464" s="14">
        <v>0.37837837837837801</v>
      </c>
      <c r="F464" s="14">
        <v>0.33333333333333298</v>
      </c>
      <c r="G464" s="14">
        <v>0.26190476190476197</v>
      </c>
      <c r="H464" s="14"/>
      <c r="I464" s="14">
        <v>0.36220472440944901</v>
      </c>
      <c r="J464" s="14">
        <v>0.26190476190476197</v>
      </c>
      <c r="K464" s="14"/>
      <c r="L464" s="14">
        <v>0.34959349593495898</v>
      </c>
      <c r="M464" s="14">
        <v>0.27692307692307699</v>
      </c>
      <c r="N464" s="14"/>
      <c r="O464" s="14">
        <v>0.25233644859813098</v>
      </c>
      <c r="P464" s="14">
        <v>0.35897435897435898</v>
      </c>
      <c r="Q464" s="14">
        <v>0.35820895522388102</v>
      </c>
    </row>
    <row r="465" spans="2:17" x14ac:dyDescent="0.2">
      <c r="B465" t="s">
        <v>169</v>
      </c>
      <c r="C465" s="14">
        <v>0.30039525691699598</v>
      </c>
      <c r="D465" s="14">
        <v>0.28888888888888897</v>
      </c>
      <c r="E465" s="14">
        <v>0.24324324324324301</v>
      </c>
      <c r="F465" s="14">
        <v>0.2</v>
      </c>
      <c r="G465" s="14">
        <v>0.35714285714285698</v>
      </c>
      <c r="H465" s="14"/>
      <c r="I465" s="14">
        <v>0.244094488188976</v>
      </c>
      <c r="J465" s="14">
        <v>0.35714285714285698</v>
      </c>
      <c r="K465" s="14"/>
      <c r="L465" s="14">
        <v>0.33333333333333298</v>
      </c>
      <c r="M465" s="14">
        <v>0.269230769230769</v>
      </c>
      <c r="N465" s="14"/>
      <c r="O465" s="14">
        <v>0.242990654205607</v>
      </c>
      <c r="P465" s="14">
        <v>0.30769230769230799</v>
      </c>
      <c r="Q465" s="14">
        <v>0.37313432835820898</v>
      </c>
    </row>
    <row r="466" spans="2:17" x14ac:dyDescent="0.2">
      <c r="B466" t="s">
        <v>170</v>
      </c>
      <c r="C466" s="14">
        <v>0.15019762845849799</v>
      </c>
      <c r="D466" s="14">
        <v>0.17777777777777801</v>
      </c>
      <c r="E466" s="14">
        <v>5.4054054054054099E-2</v>
      </c>
      <c r="F466" s="14">
        <v>0.133333333333333</v>
      </c>
      <c r="G466" s="14">
        <v>0.17460317460317501</v>
      </c>
      <c r="H466" s="14"/>
      <c r="I466" s="14">
        <v>0.12598425196850399</v>
      </c>
      <c r="J466" s="14">
        <v>0.17460317460317501</v>
      </c>
      <c r="K466" s="14"/>
      <c r="L466" s="14">
        <v>0.17073170731707299</v>
      </c>
      <c r="M466" s="14">
        <v>0.130769230769231</v>
      </c>
      <c r="N466" s="14"/>
      <c r="O466" s="14">
        <v>0.19626168224299101</v>
      </c>
      <c r="P466" s="14">
        <v>0.16666666666666699</v>
      </c>
      <c r="Q466" s="14">
        <v>5.9701492537313397E-2</v>
      </c>
    </row>
    <row r="467" spans="2:17" x14ac:dyDescent="0.2">
      <c r="B467" t="s">
        <v>171</v>
      </c>
      <c r="C467" s="14">
        <v>0.138339920948617</v>
      </c>
      <c r="D467" s="14">
        <v>8.8888888888888906E-2</v>
      </c>
      <c r="E467" s="14">
        <v>0.135135135135135</v>
      </c>
      <c r="F467" s="14">
        <v>0.22222222222222199</v>
      </c>
      <c r="G467" s="14">
        <v>0.126984126984127</v>
      </c>
      <c r="H467" s="14"/>
      <c r="I467" s="14">
        <v>0.14960629921259799</v>
      </c>
      <c r="J467" s="14">
        <v>0.126984126984127</v>
      </c>
      <c r="K467" s="14"/>
      <c r="L467" s="14">
        <v>0.12195121951219499</v>
      </c>
      <c r="M467" s="14">
        <v>0.15384615384615399</v>
      </c>
      <c r="N467" s="14"/>
      <c r="O467" s="14">
        <v>0.14953271028037399</v>
      </c>
      <c r="P467" s="14">
        <v>0.15384615384615399</v>
      </c>
      <c r="Q467" s="14">
        <v>0.104477611940299</v>
      </c>
    </row>
    <row r="468" spans="2:17" x14ac:dyDescent="0.2">
      <c r="B468" t="s">
        <v>172</v>
      </c>
      <c r="C468" s="14">
        <v>0.13043478260869601</v>
      </c>
      <c r="D468" s="14">
        <v>0.22222222222222199</v>
      </c>
      <c r="E468" s="14">
        <v>0.18918918918918901</v>
      </c>
      <c r="F468" s="14">
        <v>0.133333333333333</v>
      </c>
      <c r="G468" s="14">
        <v>7.9365079365079402E-2</v>
      </c>
      <c r="H468" s="14"/>
      <c r="I468" s="14">
        <v>0.181102362204724</v>
      </c>
      <c r="J468" s="14">
        <v>7.9365079365079402E-2</v>
      </c>
      <c r="K468" s="14"/>
      <c r="L468" s="14">
        <v>0.146341463414634</v>
      </c>
      <c r="M468" s="14">
        <v>0.115384615384615</v>
      </c>
      <c r="N468" s="14"/>
      <c r="O468" s="14">
        <v>0.121495327102804</v>
      </c>
      <c r="P468" s="14">
        <v>0.128205128205128</v>
      </c>
      <c r="Q468" s="14">
        <v>0.134328358208955</v>
      </c>
    </row>
    <row r="469" spans="2:17" x14ac:dyDescent="0.2">
      <c r="B469" t="s">
        <v>173</v>
      </c>
      <c r="C469" s="14">
        <v>0.102766798418972</v>
      </c>
      <c r="D469" s="14">
        <v>4.4444444444444398E-2</v>
      </c>
      <c r="E469" s="14">
        <v>5.4054054054054099E-2</v>
      </c>
      <c r="F469" s="14">
        <v>0.11111111111111099</v>
      </c>
      <c r="G469" s="14">
        <v>0.134920634920635</v>
      </c>
      <c r="H469" s="14"/>
      <c r="I469" s="14">
        <v>7.0866141732283505E-2</v>
      </c>
      <c r="J469" s="14">
        <v>0.134920634920635</v>
      </c>
      <c r="K469" s="14"/>
      <c r="L469" s="14">
        <v>7.3170731707317097E-2</v>
      </c>
      <c r="M469" s="14">
        <v>0.130769230769231</v>
      </c>
      <c r="N469" s="14"/>
      <c r="O469" s="14">
        <v>0.121495327102804</v>
      </c>
      <c r="P469" s="14">
        <v>0.141025641025641</v>
      </c>
      <c r="Q469" s="14">
        <v>2.9850746268656699E-2</v>
      </c>
    </row>
    <row r="470" spans="2:17" x14ac:dyDescent="0.2">
      <c r="B470" t="s">
        <v>174</v>
      </c>
      <c r="C470" s="14">
        <v>7.5098814229248995E-2</v>
      </c>
      <c r="D470" s="14">
        <v>6.6666666666666693E-2</v>
      </c>
      <c r="E470" s="14">
        <v>0.135135135135135</v>
      </c>
      <c r="F470" s="14">
        <v>0.11111111111111099</v>
      </c>
      <c r="G470" s="14">
        <v>4.7619047619047603E-2</v>
      </c>
      <c r="H470" s="14"/>
      <c r="I470" s="14">
        <v>0.102362204724409</v>
      </c>
      <c r="J470" s="14">
        <v>4.7619047619047603E-2</v>
      </c>
      <c r="K470" s="14"/>
      <c r="L470" s="14">
        <v>9.7560975609756101E-2</v>
      </c>
      <c r="M470" s="14">
        <v>5.3846153846153801E-2</v>
      </c>
      <c r="N470" s="14"/>
      <c r="O470" s="14">
        <v>8.4112149532710304E-2</v>
      </c>
      <c r="P470" s="14">
        <v>8.9743589743589702E-2</v>
      </c>
      <c r="Q470" s="14">
        <v>4.47761194029851E-2</v>
      </c>
    </row>
    <row r="471" spans="2:17" x14ac:dyDescent="0.2">
      <c r="B471" t="s">
        <v>175</v>
      </c>
      <c r="C471" s="14">
        <v>6.7193675889328106E-2</v>
      </c>
      <c r="D471" s="14">
        <v>8.8888888888888906E-2</v>
      </c>
      <c r="E471" s="14">
        <v>5.4054054054054099E-2</v>
      </c>
      <c r="F471" s="14">
        <v>4.4444444444444398E-2</v>
      </c>
      <c r="G471" s="14">
        <v>7.1428571428571397E-2</v>
      </c>
      <c r="H471" s="14"/>
      <c r="I471" s="14">
        <v>6.2992125984251995E-2</v>
      </c>
      <c r="J471" s="14">
        <v>7.1428571428571397E-2</v>
      </c>
      <c r="K471" s="14"/>
      <c r="L471" s="14">
        <v>7.3170731707317097E-2</v>
      </c>
      <c r="M471" s="14">
        <v>6.15384615384615E-2</v>
      </c>
      <c r="N471" s="14"/>
      <c r="O471" s="14">
        <v>8.4112149532710304E-2</v>
      </c>
      <c r="P471" s="14">
        <v>5.1282051282051301E-2</v>
      </c>
      <c r="Q471" s="14">
        <v>5.9701492537313397E-2</v>
      </c>
    </row>
    <row r="472" spans="2:17" x14ac:dyDescent="0.2">
      <c r="B472" t="s">
        <v>176</v>
      </c>
      <c r="C472" s="14">
        <v>4.7430830039525702E-2</v>
      </c>
      <c r="D472" s="14">
        <v>2.2222222222222199E-2</v>
      </c>
      <c r="E472" s="14">
        <v>2.7027027027027001E-2</v>
      </c>
      <c r="F472" s="14">
        <v>8.8888888888888906E-2</v>
      </c>
      <c r="G472" s="14">
        <v>4.7619047619047603E-2</v>
      </c>
      <c r="H472" s="14"/>
      <c r="I472" s="14">
        <v>4.7244094488188997E-2</v>
      </c>
      <c r="J472" s="14">
        <v>4.7619047619047603E-2</v>
      </c>
      <c r="K472" s="14"/>
      <c r="L472" s="14">
        <v>4.8780487804878099E-2</v>
      </c>
      <c r="M472" s="14">
        <v>4.6153846153846198E-2</v>
      </c>
      <c r="N472" s="14"/>
      <c r="O472" s="14">
        <v>5.60747663551402E-2</v>
      </c>
      <c r="P472" s="14">
        <v>3.8461538461538498E-2</v>
      </c>
      <c r="Q472" s="14">
        <v>4.47761194029851E-2</v>
      </c>
    </row>
    <row r="473" spans="2:17" x14ac:dyDescent="0.2">
      <c r="B473" t="s">
        <v>177</v>
      </c>
      <c r="C473" s="14">
        <v>3.9525691699604702E-2</v>
      </c>
      <c r="D473" s="14">
        <v>0</v>
      </c>
      <c r="E473" s="14">
        <v>5.4054054054054099E-2</v>
      </c>
      <c r="F473" s="14">
        <v>4.4444444444444398E-2</v>
      </c>
      <c r="G473" s="14">
        <v>4.7619047619047603E-2</v>
      </c>
      <c r="H473" s="14"/>
      <c r="I473" s="14">
        <v>3.1496062992125998E-2</v>
      </c>
      <c r="J473" s="14">
        <v>4.7619047619047603E-2</v>
      </c>
      <c r="K473" s="14"/>
      <c r="L473" s="14">
        <v>4.0650406504064998E-2</v>
      </c>
      <c r="M473" s="14">
        <v>3.8461538461538498E-2</v>
      </c>
      <c r="N473" s="14"/>
      <c r="O473" s="14">
        <v>2.80373831775701E-2</v>
      </c>
      <c r="P473" s="14">
        <v>2.5641025641025599E-2</v>
      </c>
      <c r="Q473" s="14">
        <v>7.4626865671641798E-2</v>
      </c>
    </row>
    <row r="474" spans="2:17" x14ac:dyDescent="0.2">
      <c r="B474" t="s">
        <v>178</v>
      </c>
      <c r="C474" s="14">
        <v>2.7667984189723299E-2</v>
      </c>
      <c r="D474" s="14">
        <v>0</v>
      </c>
      <c r="E474" s="14">
        <v>5.4054054054054099E-2</v>
      </c>
      <c r="F474" s="14">
        <v>0</v>
      </c>
      <c r="G474" s="14">
        <v>3.9682539682539701E-2</v>
      </c>
      <c r="H474" s="14"/>
      <c r="I474" s="14">
        <v>1.5748031496062999E-2</v>
      </c>
      <c r="J474" s="14">
        <v>3.9682539682539701E-2</v>
      </c>
      <c r="K474" s="14"/>
      <c r="L474" s="14">
        <v>1.6260162601626001E-2</v>
      </c>
      <c r="M474" s="14">
        <v>3.8461538461538498E-2</v>
      </c>
      <c r="N474" s="14"/>
      <c r="O474" s="14">
        <v>2.80373831775701E-2</v>
      </c>
      <c r="P474" s="14">
        <v>3.8461538461538498E-2</v>
      </c>
      <c r="Q474" s="14">
        <v>1.49253731343284E-2</v>
      </c>
    </row>
    <row r="475" spans="2:17" x14ac:dyDescent="0.2">
      <c r="B475" t="s">
        <v>74</v>
      </c>
      <c r="C475" s="14">
        <v>2.3715415019762799E-2</v>
      </c>
      <c r="D475" s="14">
        <v>6.6666666666666693E-2</v>
      </c>
      <c r="E475" s="14">
        <v>5.4054054054054099E-2</v>
      </c>
      <c r="F475" s="14">
        <v>0</v>
      </c>
      <c r="G475" s="14">
        <v>7.9365079365079395E-3</v>
      </c>
      <c r="H475" s="14"/>
      <c r="I475" s="14">
        <v>3.9370078740157501E-2</v>
      </c>
      <c r="J475" s="14">
        <v>7.9365079365079395E-3</v>
      </c>
      <c r="K475" s="14"/>
      <c r="L475" s="14">
        <v>2.4390243902439001E-2</v>
      </c>
      <c r="M475" s="14">
        <v>2.3076923076923099E-2</v>
      </c>
      <c r="N475" s="14"/>
      <c r="O475" s="14">
        <v>1.86915887850467E-2</v>
      </c>
      <c r="P475" s="14">
        <v>0</v>
      </c>
      <c r="Q475" s="14">
        <v>5.9701492537313397E-2</v>
      </c>
    </row>
    <row r="476" spans="2:17" x14ac:dyDescent="0.2">
      <c r="B476" t="s">
        <v>47</v>
      </c>
      <c r="C476" s="14">
        <v>2.3715415019762799E-2</v>
      </c>
      <c r="D476" s="14">
        <v>0</v>
      </c>
      <c r="E476" s="14">
        <v>2.7027027027027001E-2</v>
      </c>
      <c r="F476" s="14">
        <v>6.6666666666666693E-2</v>
      </c>
      <c r="G476" s="14">
        <v>1.58730158730159E-2</v>
      </c>
      <c r="H476" s="14"/>
      <c r="I476" s="14">
        <v>3.1496062992125998E-2</v>
      </c>
      <c r="J476" s="14">
        <v>1.58730158730159E-2</v>
      </c>
      <c r="K476" s="14"/>
      <c r="L476" s="14">
        <v>1.6260162601626001E-2</v>
      </c>
      <c r="M476" s="14">
        <v>3.0769230769230799E-2</v>
      </c>
      <c r="N476" s="14"/>
      <c r="O476" s="14">
        <v>1.86915887850467E-2</v>
      </c>
      <c r="P476" s="14">
        <v>1.2820512820512799E-2</v>
      </c>
      <c r="Q476" s="14">
        <v>4.47761194029851E-2</v>
      </c>
    </row>
    <row r="477" spans="2:17" x14ac:dyDescent="0.2">
      <c r="C477" s="14"/>
      <c r="D477" s="14"/>
      <c r="E477" s="14"/>
      <c r="F477" s="14"/>
      <c r="G477" s="14"/>
      <c r="H477" s="14"/>
      <c r="I477" s="14"/>
      <c r="J477" s="14"/>
      <c r="K477" s="14"/>
      <c r="L477" s="14"/>
      <c r="M477" s="14"/>
      <c r="N477" s="14"/>
      <c r="O477" s="14"/>
      <c r="P477" s="14"/>
      <c r="Q477" s="14"/>
    </row>
    <row r="478" spans="2:17" x14ac:dyDescent="0.2">
      <c r="B478" s="6" t="s">
        <v>194</v>
      </c>
      <c r="C478" s="14"/>
      <c r="D478" s="14"/>
      <c r="E478" s="14"/>
      <c r="F478" s="14"/>
      <c r="G478" s="14"/>
      <c r="H478" s="14"/>
      <c r="I478" s="14"/>
      <c r="J478" s="14"/>
      <c r="K478" s="14"/>
      <c r="L478" s="14"/>
      <c r="M478" s="14"/>
      <c r="N478" s="14"/>
      <c r="O478" s="14"/>
      <c r="P478" s="14"/>
      <c r="Q478" s="14"/>
    </row>
    <row r="479" spans="2:17" x14ac:dyDescent="0.2">
      <c r="B479" s="17" t="s">
        <v>49</v>
      </c>
      <c r="C479" s="14"/>
      <c r="D479" s="14"/>
      <c r="E479" s="14"/>
      <c r="F479" s="14"/>
      <c r="G479" s="14"/>
      <c r="H479" s="14"/>
      <c r="I479" s="14"/>
      <c r="J479" s="14"/>
      <c r="K479" s="14"/>
      <c r="L479" s="14"/>
      <c r="M479" s="14"/>
      <c r="N479" s="14"/>
      <c r="O479" s="14"/>
      <c r="P479" s="14"/>
      <c r="Q479" s="14"/>
    </row>
    <row r="480" spans="2:17" x14ac:dyDescent="0.2">
      <c r="B480" t="s">
        <v>76</v>
      </c>
      <c r="C480" s="14">
        <v>0.343873517786561</v>
      </c>
      <c r="D480" s="14">
        <v>0.4</v>
      </c>
      <c r="E480" s="14">
        <v>0.40540540540540498</v>
      </c>
      <c r="F480" s="14">
        <v>0.24444444444444399</v>
      </c>
      <c r="G480" s="14">
        <v>0.341269841269841</v>
      </c>
      <c r="H480" s="14"/>
      <c r="I480" s="14">
        <v>0.34645669291338599</v>
      </c>
      <c r="J480" s="14">
        <v>0.341269841269841</v>
      </c>
      <c r="K480" s="14"/>
      <c r="L480" s="14">
        <v>0.35772357723577197</v>
      </c>
      <c r="M480" s="14">
        <v>0.33076923076923098</v>
      </c>
      <c r="N480" s="14"/>
      <c r="O480" s="14">
        <v>0.289719626168224</v>
      </c>
      <c r="P480" s="14">
        <v>0.42307692307692302</v>
      </c>
      <c r="Q480" s="14">
        <v>0.328358208955224</v>
      </c>
    </row>
    <row r="481" spans="2:17" x14ac:dyDescent="0.2">
      <c r="B481" t="s">
        <v>180</v>
      </c>
      <c r="C481" s="14">
        <v>0.25296442687747001</v>
      </c>
      <c r="D481" s="14">
        <v>0.22222222222222199</v>
      </c>
      <c r="E481" s="14">
        <v>0.29729729729729698</v>
      </c>
      <c r="F481" s="14">
        <v>0.33333333333333298</v>
      </c>
      <c r="G481" s="14">
        <v>0.22222222222222199</v>
      </c>
      <c r="H481" s="14"/>
      <c r="I481" s="14">
        <v>0.28346456692913402</v>
      </c>
      <c r="J481" s="14">
        <v>0.22222222222222199</v>
      </c>
      <c r="K481" s="14"/>
      <c r="L481" s="14">
        <v>0.25203252032520301</v>
      </c>
      <c r="M481" s="14">
        <v>0.253846153846154</v>
      </c>
      <c r="N481" s="14"/>
      <c r="O481" s="14">
        <v>0.26168224299065401</v>
      </c>
      <c r="P481" s="14">
        <v>0.256410256410256</v>
      </c>
      <c r="Q481" s="14">
        <v>0.238805970149254</v>
      </c>
    </row>
    <row r="482" spans="2:17" x14ac:dyDescent="0.2">
      <c r="B482" t="s">
        <v>181</v>
      </c>
      <c r="C482" s="14">
        <v>0.24505928853754899</v>
      </c>
      <c r="D482" s="14">
        <v>8.8888888888888906E-2</v>
      </c>
      <c r="E482" s="14">
        <v>0.21621621621621601</v>
      </c>
      <c r="F482" s="14">
        <v>0.266666666666667</v>
      </c>
      <c r="G482" s="14">
        <v>0.30158730158730201</v>
      </c>
      <c r="H482" s="14"/>
      <c r="I482" s="14">
        <v>0.18897637795275599</v>
      </c>
      <c r="J482" s="14">
        <v>0.30158730158730201</v>
      </c>
      <c r="K482" s="14"/>
      <c r="L482" s="14">
        <v>0.23577235772357699</v>
      </c>
      <c r="M482" s="14">
        <v>0.253846153846154</v>
      </c>
      <c r="N482" s="14"/>
      <c r="O482" s="14">
        <v>0.14953271028037399</v>
      </c>
      <c r="P482" s="14">
        <v>0.30769230769230799</v>
      </c>
      <c r="Q482" s="14">
        <v>0.31343283582089598</v>
      </c>
    </row>
    <row r="483" spans="2:17" x14ac:dyDescent="0.2">
      <c r="B483" t="s">
        <v>182</v>
      </c>
      <c r="C483" s="14">
        <v>0.221343873517787</v>
      </c>
      <c r="D483" s="14">
        <v>0.31111111111111101</v>
      </c>
      <c r="E483" s="14">
        <v>0.24324324324324301</v>
      </c>
      <c r="F483" s="14">
        <v>0.33333333333333298</v>
      </c>
      <c r="G483" s="14">
        <v>0.14285714285714299</v>
      </c>
      <c r="H483" s="14"/>
      <c r="I483" s="14">
        <v>0.29921259842519699</v>
      </c>
      <c r="J483" s="14">
        <v>0.14285714285714299</v>
      </c>
      <c r="K483" s="14"/>
      <c r="L483" s="14">
        <v>0.25203252032520301</v>
      </c>
      <c r="M483" s="14">
        <v>0.19230769230769201</v>
      </c>
      <c r="N483" s="14"/>
      <c r="O483" s="14">
        <v>0.233644859813084</v>
      </c>
      <c r="P483" s="14">
        <v>0.269230769230769</v>
      </c>
      <c r="Q483" s="14">
        <v>0.14925373134328401</v>
      </c>
    </row>
    <row r="484" spans="2:17" x14ac:dyDescent="0.2">
      <c r="B484" t="s">
        <v>183</v>
      </c>
      <c r="C484" s="14">
        <v>0.217391304347826</v>
      </c>
      <c r="D484" s="14">
        <v>8.8888888888888906E-2</v>
      </c>
      <c r="E484" s="14">
        <v>0.162162162162162</v>
      </c>
      <c r="F484" s="14">
        <v>0.133333333333333</v>
      </c>
      <c r="G484" s="14">
        <v>0.30952380952380998</v>
      </c>
      <c r="H484" s="14"/>
      <c r="I484" s="14">
        <v>0.12598425196850399</v>
      </c>
      <c r="J484" s="14">
        <v>0.30952380952380998</v>
      </c>
      <c r="K484" s="14"/>
      <c r="L484" s="14">
        <v>0.219512195121951</v>
      </c>
      <c r="M484" s="14">
        <v>0.21538461538461501</v>
      </c>
      <c r="N484" s="14"/>
      <c r="O484" s="14">
        <v>0.18691588785046701</v>
      </c>
      <c r="P484" s="14">
        <v>0.20512820512820501</v>
      </c>
      <c r="Q484" s="14">
        <v>0.26865671641791</v>
      </c>
    </row>
    <row r="485" spans="2:17" x14ac:dyDescent="0.2">
      <c r="B485" t="s">
        <v>184</v>
      </c>
      <c r="C485" s="14">
        <v>0.21343873517786599</v>
      </c>
      <c r="D485" s="14">
        <v>0.17777777777777801</v>
      </c>
      <c r="E485" s="14">
        <v>0.21621621621621601</v>
      </c>
      <c r="F485" s="14">
        <v>0.17777777777777801</v>
      </c>
      <c r="G485" s="14">
        <v>0.238095238095238</v>
      </c>
      <c r="H485" s="14"/>
      <c r="I485" s="14">
        <v>0.18897637795275599</v>
      </c>
      <c r="J485" s="14">
        <v>0.238095238095238</v>
      </c>
      <c r="K485" s="14"/>
      <c r="L485" s="14">
        <v>0.219512195121951</v>
      </c>
      <c r="M485" s="14">
        <v>0.20769230769230801</v>
      </c>
      <c r="N485" s="14"/>
      <c r="O485" s="14">
        <v>0.19626168224299101</v>
      </c>
      <c r="P485" s="14">
        <v>0.17948717948717899</v>
      </c>
      <c r="Q485" s="14">
        <v>0.28358208955223901</v>
      </c>
    </row>
    <row r="486" spans="2:17" x14ac:dyDescent="0.2">
      <c r="B486" t="s">
        <v>185</v>
      </c>
      <c r="C486" s="14">
        <v>0.185770750988142</v>
      </c>
      <c r="D486" s="14">
        <v>0.133333333333333</v>
      </c>
      <c r="E486" s="14">
        <v>0.18918918918918901</v>
      </c>
      <c r="F486" s="14">
        <v>0.28888888888888897</v>
      </c>
      <c r="G486" s="14">
        <v>0.16666666666666699</v>
      </c>
      <c r="H486" s="14"/>
      <c r="I486" s="14">
        <v>0.20472440944881901</v>
      </c>
      <c r="J486" s="14">
        <v>0.16666666666666699</v>
      </c>
      <c r="K486" s="14"/>
      <c r="L486" s="14">
        <v>0.146341463414634</v>
      </c>
      <c r="M486" s="14">
        <v>0.22307692307692301</v>
      </c>
      <c r="N486" s="14"/>
      <c r="O486" s="14">
        <v>0.177570093457944</v>
      </c>
      <c r="P486" s="14">
        <v>0.256410256410256</v>
      </c>
      <c r="Q486" s="14">
        <v>0.119402985074627</v>
      </c>
    </row>
    <row r="487" spans="2:17" x14ac:dyDescent="0.2">
      <c r="B487" t="s">
        <v>186</v>
      </c>
      <c r="C487" s="14">
        <v>0.18181818181818199</v>
      </c>
      <c r="D487" s="14">
        <v>0.11111111111111099</v>
      </c>
      <c r="E487" s="14">
        <v>0.135135135135135</v>
      </c>
      <c r="F487" s="14">
        <v>0.155555555555556</v>
      </c>
      <c r="G487" s="14">
        <v>0.23015873015873001</v>
      </c>
      <c r="H487" s="14"/>
      <c r="I487" s="14">
        <v>0.133858267716535</v>
      </c>
      <c r="J487" s="14">
        <v>0.23015873015873001</v>
      </c>
      <c r="K487" s="14"/>
      <c r="L487" s="14">
        <v>0.22764227642276399</v>
      </c>
      <c r="M487" s="14">
        <v>0.138461538461538</v>
      </c>
      <c r="N487" s="14"/>
      <c r="O487" s="14">
        <v>0.168224299065421</v>
      </c>
      <c r="P487" s="14">
        <v>0.230769230769231</v>
      </c>
      <c r="Q487" s="14">
        <v>0.134328358208955</v>
      </c>
    </row>
    <row r="488" spans="2:17" x14ac:dyDescent="0.2">
      <c r="B488" t="s">
        <v>187</v>
      </c>
      <c r="C488" s="14">
        <v>0.17786561264822101</v>
      </c>
      <c r="D488" s="14">
        <v>8.8888888888888906E-2</v>
      </c>
      <c r="E488" s="14">
        <v>0.18918918918918901</v>
      </c>
      <c r="F488" s="14">
        <v>0.2</v>
      </c>
      <c r="G488" s="14">
        <v>0.19841269841269801</v>
      </c>
      <c r="H488" s="14"/>
      <c r="I488" s="14">
        <v>0.15748031496063</v>
      </c>
      <c r="J488" s="14">
        <v>0.19841269841269801</v>
      </c>
      <c r="K488" s="14"/>
      <c r="L488" s="14">
        <v>0.17886178861788599</v>
      </c>
      <c r="M488" s="14">
        <v>0.17692307692307699</v>
      </c>
      <c r="N488" s="14"/>
      <c r="O488" s="14">
        <v>0.121495327102804</v>
      </c>
      <c r="P488" s="14">
        <v>0.230769230769231</v>
      </c>
      <c r="Q488" s="14">
        <v>0.20895522388059701</v>
      </c>
    </row>
    <row r="489" spans="2:17" x14ac:dyDescent="0.2">
      <c r="B489" t="s">
        <v>188</v>
      </c>
      <c r="C489" s="14">
        <v>0.16600790513833999</v>
      </c>
      <c r="D489" s="14">
        <v>0.17777777777777801</v>
      </c>
      <c r="E489" s="14">
        <v>0.162162162162162</v>
      </c>
      <c r="F489" s="14">
        <v>0.2</v>
      </c>
      <c r="G489" s="14">
        <v>0.15079365079365101</v>
      </c>
      <c r="H489" s="14"/>
      <c r="I489" s="14">
        <v>0.181102362204724</v>
      </c>
      <c r="J489" s="14">
        <v>0.15079365079365101</v>
      </c>
      <c r="K489" s="14"/>
      <c r="L489" s="14">
        <v>0.19512195121951201</v>
      </c>
      <c r="M489" s="14">
        <v>0.138461538461538</v>
      </c>
      <c r="N489" s="14"/>
      <c r="O489" s="14">
        <v>0.15887850467289699</v>
      </c>
      <c r="P489" s="14">
        <v>0.243589743589744</v>
      </c>
      <c r="Q489" s="14">
        <v>8.9552238805970102E-2</v>
      </c>
    </row>
    <row r="490" spans="2:17" x14ac:dyDescent="0.2">
      <c r="B490" t="s">
        <v>189</v>
      </c>
      <c r="C490" s="14">
        <v>0.158102766798419</v>
      </c>
      <c r="D490" s="14">
        <v>6.6666666666666693E-2</v>
      </c>
      <c r="E490" s="14">
        <v>8.1081081081081099E-2</v>
      </c>
      <c r="F490" s="14">
        <v>0.133333333333333</v>
      </c>
      <c r="G490" s="14">
        <v>0.22222222222222199</v>
      </c>
      <c r="H490" s="14"/>
      <c r="I490" s="14">
        <v>9.4488188976377993E-2</v>
      </c>
      <c r="J490" s="14">
        <v>0.22222222222222199</v>
      </c>
      <c r="K490" s="14"/>
      <c r="L490" s="14">
        <v>0.146341463414634</v>
      </c>
      <c r="M490" s="14">
        <v>0.16923076923076899</v>
      </c>
      <c r="N490" s="14"/>
      <c r="O490" s="14">
        <v>0.14018691588785001</v>
      </c>
      <c r="P490" s="14">
        <v>0.17948717948717899</v>
      </c>
      <c r="Q490" s="14">
        <v>0.164179104477612</v>
      </c>
    </row>
    <row r="491" spans="2:17" x14ac:dyDescent="0.2">
      <c r="B491" t="s">
        <v>190</v>
      </c>
      <c r="C491" s="14">
        <v>0.13438735177865599</v>
      </c>
      <c r="D491" s="14">
        <v>0.17777777777777801</v>
      </c>
      <c r="E491" s="14">
        <v>8.1081081081081099E-2</v>
      </c>
      <c r="F491" s="14">
        <v>0.17777777777777801</v>
      </c>
      <c r="G491" s="14">
        <v>0.119047619047619</v>
      </c>
      <c r="H491" s="14"/>
      <c r="I491" s="14">
        <v>0.14960629921259799</v>
      </c>
      <c r="J491" s="14">
        <v>0.119047619047619</v>
      </c>
      <c r="K491" s="14"/>
      <c r="L491" s="14">
        <v>0.138211382113821</v>
      </c>
      <c r="M491" s="14">
        <v>0.130769230769231</v>
      </c>
      <c r="N491" s="14"/>
      <c r="O491" s="14">
        <v>0.13084112149532701</v>
      </c>
      <c r="P491" s="14">
        <v>0.115384615384615</v>
      </c>
      <c r="Q491" s="14">
        <v>0.164179104477612</v>
      </c>
    </row>
    <row r="492" spans="2:17" x14ac:dyDescent="0.2">
      <c r="B492" t="s">
        <v>191</v>
      </c>
      <c r="C492" s="14">
        <v>0.114624505928854</v>
      </c>
      <c r="D492" s="14">
        <v>2.2222222222222199E-2</v>
      </c>
      <c r="E492" s="14">
        <v>5.4054054054054099E-2</v>
      </c>
      <c r="F492" s="14">
        <v>0.133333333333333</v>
      </c>
      <c r="G492" s="14">
        <v>0.158730158730159</v>
      </c>
      <c r="H492" s="14"/>
      <c r="I492" s="14">
        <v>7.0866141732283505E-2</v>
      </c>
      <c r="J492" s="14">
        <v>0.158730158730159</v>
      </c>
      <c r="K492" s="14"/>
      <c r="L492" s="14">
        <v>9.7560975609756101E-2</v>
      </c>
      <c r="M492" s="14">
        <v>0.130769230769231</v>
      </c>
      <c r="N492" s="14"/>
      <c r="O492" s="14">
        <v>9.34579439252336E-2</v>
      </c>
      <c r="P492" s="14">
        <v>0.17948717948717899</v>
      </c>
      <c r="Q492" s="14">
        <v>7.4626865671641798E-2</v>
      </c>
    </row>
    <row r="493" spans="2:17" x14ac:dyDescent="0.2">
      <c r="B493" t="s">
        <v>192</v>
      </c>
      <c r="C493" s="14">
        <v>6.7193675889328106E-2</v>
      </c>
      <c r="D493" s="14">
        <v>0.155555555555556</v>
      </c>
      <c r="E493" s="14">
        <v>5.4054054054054099E-2</v>
      </c>
      <c r="F493" s="14">
        <v>4.4444444444444398E-2</v>
      </c>
      <c r="G493" s="14">
        <v>4.7619047619047603E-2</v>
      </c>
      <c r="H493" s="14"/>
      <c r="I493" s="14">
        <v>8.6614173228346497E-2</v>
      </c>
      <c r="J493" s="14">
        <v>4.7619047619047603E-2</v>
      </c>
      <c r="K493" s="14"/>
      <c r="L493" s="14">
        <v>8.1300813008130093E-2</v>
      </c>
      <c r="M493" s="14">
        <v>5.3846153846153801E-2</v>
      </c>
      <c r="N493" s="14"/>
      <c r="O493" s="14">
        <v>6.5420560747663503E-2</v>
      </c>
      <c r="P493" s="14">
        <v>5.1282051282051301E-2</v>
      </c>
      <c r="Q493" s="14">
        <v>8.9552238805970102E-2</v>
      </c>
    </row>
    <row r="494" spans="2:17" x14ac:dyDescent="0.2">
      <c r="B494" t="s">
        <v>193</v>
      </c>
      <c r="C494" s="14">
        <v>5.5335968379446598E-2</v>
      </c>
      <c r="D494" s="14">
        <v>6.6666666666666693E-2</v>
      </c>
      <c r="E494" s="14">
        <v>5.4054054054054099E-2</v>
      </c>
      <c r="F494" s="14">
        <v>0</v>
      </c>
      <c r="G494" s="14">
        <v>7.1428571428571397E-2</v>
      </c>
      <c r="H494" s="14"/>
      <c r="I494" s="14">
        <v>3.9370078740157501E-2</v>
      </c>
      <c r="J494" s="14">
        <v>7.1428571428571397E-2</v>
      </c>
      <c r="K494" s="14"/>
      <c r="L494" s="14">
        <v>6.50406504065041E-2</v>
      </c>
      <c r="M494" s="14">
        <v>4.6153846153846198E-2</v>
      </c>
      <c r="N494" s="14"/>
      <c r="O494" s="14">
        <v>6.5420560747663503E-2</v>
      </c>
      <c r="P494" s="14">
        <v>5.1282051282051301E-2</v>
      </c>
      <c r="Q494" s="14">
        <v>4.47761194029851E-2</v>
      </c>
    </row>
    <row r="495" spans="2:17" x14ac:dyDescent="0.2">
      <c r="B495" t="s">
        <v>47</v>
      </c>
      <c r="C495" s="14">
        <v>1.97628458498024E-2</v>
      </c>
      <c r="D495" s="14">
        <v>4.4444444444444398E-2</v>
      </c>
      <c r="E495" s="14">
        <v>0</v>
      </c>
      <c r="F495" s="14">
        <v>0</v>
      </c>
      <c r="G495" s="14">
        <v>2.3809523809523801E-2</v>
      </c>
      <c r="H495" s="14"/>
      <c r="I495" s="14">
        <v>1.5748031496062999E-2</v>
      </c>
      <c r="J495" s="14">
        <v>2.3809523809523801E-2</v>
      </c>
      <c r="K495" s="14"/>
      <c r="L495" s="14">
        <v>2.4390243902439001E-2</v>
      </c>
      <c r="M495" s="14">
        <v>1.5384615384615399E-2</v>
      </c>
      <c r="N495" s="14"/>
      <c r="O495" s="14">
        <v>3.7383177570093497E-2</v>
      </c>
      <c r="P495" s="14">
        <v>0</v>
      </c>
      <c r="Q495" s="14">
        <v>1.49253731343284E-2</v>
      </c>
    </row>
    <row r="496" spans="2:17" x14ac:dyDescent="0.2">
      <c r="C496" s="14"/>
      <c r="D496" s="14"/>
      <c r="E496" s="14"/>
      <c r="F496" s="14"/>
      <c r="G496" s="14"/>
      <c r="H496" s="14"/>
      <c r="I496" s="14"/>
      <c r="J496" s="14"/>
      <c r="K496" s="14"/>
      <c r="L496" s="14"/>
      <c r="M496" s="14"/>
      <c r="N496" s="14"/>
      <c r="O496" s="14"/>
      <c r="P496" s="14"/>
      <c r="Q496" s="14"/>
    </row>
    <row r="497" spans="2:17" x14ac:dyDescent="0.2">
      <c r="B497" s="6" t="s">
        <v>205</v>
      </c>
      <c r="C497" s="14"/>
      <c r="D497" s="14"/>
      <c r="E497" s="14"/>
      <c r="F497" s="14"/>
      <c r="G497" s="14"/>
      <c r="H497" s="14"/>
      <c r="I497" s="14"/>
      <c r="J497" s="14"/>
      <c r="K497" s="14"/>
      <c r="L497" s="14"/>
      <c r="M497" s="14"/>
      <c r="N497" s="14"/>
      <c r="O497" s="14"/>
      <c r="P497" s="14"/>
      <c r="Q497" s="14"/>
    </row>
    <row r="498" spans="2:17" x14ac:dyDescent="0.2">
      <c r="B498" s="17" t="s">
        <v>49</v>
      </c>
      <c r="C498" s="14"/>
      <c r="D498" s="14"/>
      <c r="E498" s="14"/>
      <c r="F498" s="14"/>
      <c r="G498" s="14"/>
      <c r="H498" s="14"/>
      <c r="I498" s="14"/>
      <c r="J498" s="14"/>
      <c r="K498" s="14"/>
      <c r="L498" s="14"/>
      <c r="M498" s="14"/>
      <c r="N498" s="14"/>
      <c r="O498" s="14"/>
      <c r="P498" s="14"/>
      <c r="Q498" s="14"/>
    </row>
    <row r="499" spans="2:17" x14ac:dyDescent="0.2">
      <c r="B499" t="s">
        <v>195</v>
      </c>
      <c r="C499" s="14">
        <v>0.53754940711462496</v>
      </c>
      <c r="D499" s="14">
        <v>0.37777777777777799</v>
      </c>
      <c r="E499" s="14">
        <v>0.54054054054054101</v>
      </c>
      <c r="F499" s="14">
        <v>0.53333333333333299</v>
      </c>
      <c r="G499" s="14">
        <v>0.59523809523809501</v>
      </c>
      <c r="H499" s="14"/>
      <c r="I499" s="14">
        <v>0.48031496062992102</v>
      </c>
      <c r="J499" s="14">
        <v>0.59523809523809501</v>
      </c>
      <c r="K499" s="14"/>
      <c r="L499" s="14">
        <v>0.59349593495935005</v>
      </c>
      <c r="M499" s="14">
        <v>0.484615384615385</v>
      </c>
      <c r="N499" s="14"/>
      <c r="O499" s="14">
        <v>0.55140186915887801</v>
      </c>
      <c r="P499" s="14">
        <v>0.55128205128205099</v>
      </c>
      <c r="Q499" s="14">
        <v>0.49253731343283602</v>
      </c>
    </row>
    <row r="500" spans="2:17" x14ac:dyDescent="0.2">
      <c r="B500" t="s">
        <v>196</v>
      </c>
      <c r="C500" s="14">
        <v>0.49802371541502</v>
      </c>
      <c r="D500" s="14">
        <v>0.46666666666666701</v>
      </c>
      <c r="E500" s="14">
        <v>0.40540540540540498</v>
      </c>
      <c r="F500" s="14">
        <v>0.46666666666666701</v>
      </c>
      <c r="G500" s="14">
        <v>0.547619047619048</v>
      </c>
      <c r="H500" s="14"/>
      <c r="I500" s="14">
        <v>0.44881889763779498</v>
      </c>
      <c r="J500" s="14">
        <v>0.547619047619048</v>
      </c>
      <c r="K500" s="14"/>
      <c r="L500" s="14">
        <v>0.58536585365853699</v>
      </c>
      <c r="M500" s="14">
        <v>0.41538461538461502</v>
      </c>
      <c r="N500" s="14"/>
      <c r="O500" s="14">
        <v>0.47663551401869197</v>
      </c>
      <c r="P500" s="14">
        <v>0.55128205128205099</v>
      </c>
      <c r="Q500" s="14">
        <v>0.47761194029850701</v>
      </c>
    </row>
    <row r="501" spans="2:17" x14ac:dyDescent="0.2">
      <c r="B501" t="s">
        <v>197</v>
      </c>
      <c r="C501" s="14">
        <v>0.47430830039525701</v>
      </c>
      <c r="D501" s="14">
        <v>0.422222222222222</v>
      </c>
      <c r="E501" s="14">
        <v>0.37837837837837801</v>
      </c>
      <c r="F501" s="14">
        <v>0.46666666666666701</v>
      </c>
      <c r="G501" s="14">
        <v>0.52380952380952395</v>
      </c>
      <c r="H501" s="14"/>
      <c r="I501" s="14">
        <v>0.42519685039370098</v>
      </c>
      <c r="J501" s="14">
        <v>0.52380952380952395</v>
      </c>
      <c r="K501" s="14"/>
      <c r="L501" s="14">
        <v>0.47967479674796698</v>
      </c>
      <c r="M501" s="14">
        <v>0.46923076923076901</v>
      </c>
      <c r="N501" s="14"/>
      <c r="O501" s="14">
        <v>0.36448598130841098</v>
      </c>
      <c r="P501" s="14">
        <v>0.61538461538461497</v>
      </c>
      <c r="Q501" s="14">
        <v>0.47761194029850701</v>
      </c>
    </row>
    <row r="502" spans="2:17" x14ac:dyDescent="0.2">
      <c r="B502" t="s">
        <v>198</v>
      </c>
      <c r="C502" s="14">
        <v>0.46245059288537499</v>
      </c>
      <c r="D502" s="14">
        <v>0.46666666666666701</v>
      </c>
      <c r="E502" s="14">
        <v>0.54054054054054101</v>
      </c>
      <c r="F502" s="14">
        <v>0.422222222222222</v>
      </c>
      <c r="G502" s="14">
        <v>0.452380952380952</v>
      </c>
      <c r="H502" s="14"/>
      <c r="I502" s="14">
        <v>0.47244094488188998</v>
      </c>
      <c r="J502" s="14">
        <v>0.452380952380952</v>
      </c>
      <c r="K502" s="14"/>
      <c r="L502" s="14">
        <v>0.49593495934959297</v>
      </c>
      <c r="M502" s="14">
        <v>0.43076923076923102</v>
      </c>
      <c r="N502" s="14"/>
      <c r="O502" s="14">
        <v>0.50467289719626196</v>
      </c>
      <c r="P502" s="14">
        <v>0.38461538461538503</v>
      </c>
      <c r="Q502" s="14">
        <v>0.47761194029850701</v>
      </c>
    </row>
    <row r="503" spans="2:17" x14ac:dyDescent="0.2">
      <c r="B503" t="s">
        <v>199</v>
      </c>
      <c r="C503" s="14">
        <v>0.41897233201581002</v>
      </c>
      <c r="D503" s="14">
        <v>0.33333333333333298</v>
      </c>
      <c r="E503" s="14">
        <v>0.37837837837837801</v>
      </c>
      <c r="F503" s="14">
        <v>0.48888888888888898</v>
      </c>
      <c r="G503" s="14">
        <v>0.43650793650793701</v>
      </c>
      <c r="H503" s="14"/>
      <c r="I503" s="14">
        <v>0.40157480314960597</v>
      </c>
      <c r="J503" s="14">
        <v>0.43650793650793701</v>
      </c>
      <c r="K503" s="14"/>
      <c r="L503" s="14">
        <v>0.422764227642276</v>
      </c>
      <c r="M503" s="14">
        <v>0.41538461538461502</v>
      </c>
      <c r="N503" s="14"/>
      <c r="O503" s="14">
        <v>0.43925233644859801</v>
      </c>
      <c r="P503" s="14">
        <v>0.43589743589743601</v>
      </c>
      <c r="Q503" s="14">
        <v>0.37313432835820898</v>
      </c>
    </row>
    <row r="504" spans="2:17" x14ac:dyDescent="0.2">
      <c r="B504" t="s">
        <v>200</v>
      </c>
      <c r="C504" s="14">
        <v>0.33596837944663999</v>
      </c>
      <c r="D504" s="14">
        <v>0.266666666666667</v>
      </c>
      <c r="E504" s="14">
        <v>0.162162162162162</v>
      </c>
      <c r="F504" s="14">
        <v>0.35555555555555601</v>
      </c>
      <c r="G504" s="14">
        <v>0.40476190476190499</v>
      </c>
      <c r="H504" s="14"/>
      <c r="I504" s="14">
        <v>0.267716535433071</v>
      </c>
      <c r="J504" s="14">
        <v>0.40476190476190499</v>
      </c>
      <c r="K504" s="14"/>
      <c r="L504" s="14">
        <v>0.38211382113821102</v>
      </c>
      <c r="M504" s="14">
        <v>0.29230769230769199</v>
      </c>
      <c r="N504" s="14"/>
      <c r="O504" s="14">
        <v>0.30841121495327101</v>
      </c>
      <c r="P504" s="14">
        <v>0.37179487179487197</v>
      </c>
      <c r="Q504" s="14">
        <v>0.328358208955224</v>
      </c>
    </row>
    <row r="505" spans="2:17" x14ac:dyDescent="0.2">
      <c r="B505" t="s">
        <v>201</v>
      </c>
      <c r="C505" s="14">
        <v>0.28853754940711501</v>
      </c>
      <c r="D505" s="14">
        <v>0.17777777777777801</v>
      </c>
      <c r="E505" s="14">
        <v>0.27027027027027001</v>
      </c>
      <c r="F505" s="14">
        <v>0.35555555555555601</v>
      </c>
      <c r="G505" s="14">
        <v>0.30952380952380998</v>
      </c>
      <c r="H505" s="14"/>
      <c r="I505" s="14">
        <v>0.267716535433071</v>
      </c>
      <c r="J505" s="14">
        <v>0.30952380952380998</v>
      </c>
      <c r="K505" s="14"/>
      <c r="L505" s="14">
        <v>0.276422764227642</v>
      </c>
      <c r="M505" s="14">
        <v>0.3</v>
      </c>
      <c r="N505" s="14"/>
      <c r="O505" s="14">
        <v>0.242990654205607</v>
      </c>
      <c r="P505" s="14">
        <v>0.34615384615384598</v>
      </c>
      <c r="Q505" s="14">
        <v>0.29850746268656703</v>
      </c>
    </row>
    <row r="506" spans="2:17" x14ac:dyDescent="0.2">
      <c r="B506" t="s">
        <v>202</v>
      </c>
      <c r="C506" s="14">
        <v>0.26482213438735203</v>
      </c>
      <c r="D506" s="14">
        <v>0.11111111111111099</v>
      </c>
      <c r="E506" s="14">
        <v>0.18918918918918901</v>
      </c>
      <c r="F506" s="14">
        <v>0.28888888888888897</v>
      </c>
      <c r="G506" s="14">
        <v>0.33333333333333298</v>
      </c>
      <c r="H506" s="14"/>
      <c r="I506" s="14">
        <v>0.196850393700787</v>
      </c>
      <c r="J506" s="14">
        <v>0.33333333333333298</v>
      </c>
      <c r="K506" s="14"/>
      <c r="L506" s="14">
        <v>0.26016260162601601</v>
      </c>
      <c r="M506" s="14">
        <v>0.269230769230769</v>
      </c>
      <c r="N506" s="14"/>
      <c r="O506" s="14">
        <v>0.22429906542056099</v>
      </c>
      <c r="P506" s="14">
        <v>0.34615384615384598</v>
      </c>
      <c r="Q506" s="14">
        <v>0.238805970149254</v>
      </c>
    </row>
    <row r="507" spans="2:17" x14ac:dyDescent="0.2">
      <c r="B507" t="s">
        <v>203</v>
      </c>
      <c r="C507" s="14">
        <v>0.15019762845849799</v>
      </c>
      <c r="D507" s="14">
        <v>2.2222222222222199E-2</v>
      </c>
      <c r="E507" s="14">
        <v>0.18918918918918901</v>
      </c>
      <c r="F507" s="14">
        <v>0.11111111111111099</v>
      </c>
      <c r="G507" s="14">
        <v>0.19841269841269801</v>
      </c>
      <c r="H507" s="14"/>
      <c r="I507" s="14">
        <v>0.102362204724409</v>
      </c>
      <c r="J507" s="14">
        <v>0.19841269841269801</v>
      </c>
      <c r="K507" s="14"/>
      <c r="L507" s="14">
        <v>0.154471544715447</v>
      </c>
      <c r="M507" s="14">
        <v>0.146153846153846</v>
      </c>
      <c r="N507" s="14"/>
      <c r="O507" s="14">
        <v>0.14953271028037399</v>
      </c>
      <c r="P507" s="14">
        <v>0.17948717948717899</v>
      </c>
      <c r="Q507" s="14">
        <v>0.119402985074627</v>
      </c>
    </row>
    <row r="508" spans="2:17" x14ac:dyDescent="0.2">
      <c r="B508" t="s">
        <v>204</v>
      </c>
      <c r="C508" s="14">
        <v>1.97628458498024E-2</v>
      </c>
      <c r="D508" s="14">
        <v>6.6666666666666693E-2</v>
      </c>
      <c r="E508" s="14">
        <v>0</v>
      </c>
      <c r="F508" s="14">
        <v>0</v>
      </c>
      <c r="G508" s="14">
        <v>1.58730158730159E-2</v>
      </c>
      <c r="H508" s="14"/>
      <c r="I508" s="14">
        <v>2.3622047244094498E-2</v>
      </c>
      <c r="J508" s="14">
        <v>1.58730158730159E-2</v>
      </c>
      <c r="K508" s="14"/>
      <c r="L508" s="14">
        <v>2.4390243902439001E-2</v>
      </c>
      <c r="M508" s="14">
        <v>1.5384615384615399E-2</v>
      </c>
      <c r="N508" s="14"/>
      <c r="O508" s="14">
        <v>0</v>
      </c>
      <c r="P508" s="14">
        <v>2.5641025641025599E-2</v>
      </c>
      <c r="Q508" s="14">
        <v>4.47761194029851E-2</v>
      </c>
    </row>
    <row r="509" spans="2:17" x14ac:dyDescent="0.2">
      <c r="B509" t="s">
        <v>47</v>
      </c>
      <c r="C509" s="14">
        <v>1.18577075098814E-2</v>
      </c>
      <c r="D509" s="14">
        <v>2.2222222222222199E-2</v>
      </c>
      <c r="E509" s="14">
        <v>0</v>
      </c>
      <c r="F509" s="14">
        <v>0</v>
      </c>
      <c r="G509" s="14">
        <v>1.58730158730159E-2</v>
      </c>
      <c r="H509" s="14"/>
      <c r="I509" s="14">
        <v>7.8740157480314994E-3</v>
      </c>
      <c r="J509" s="14">
        <v>1.58730158730159E-2</v>
      </c>
      <c r="K509" s="14"/>
      <c r="L509" s="14">
        <v>8.1300813008130107E-3</v>
      </c>
      <c r="M509" s="14">
        <v>1.5384615384615399E-2</v>
      </c>
      <c r="N509" s="14"/>
      <c r="O509" s="14">
        <v>1.86915887850467E-2</v>
      </c>
      <c r="P509" s="14">
        <v>0</v>
      </c>
      <c r="Q509" s="14">
        <v>1.49253731343284E-2</v>
      </c>
    </row>
    <row r="510" spans="2:17" x14ac:dyDescent="0.2">
      <c r="C510" s="14"/>
      <c r="D510" s="14"/>
      <c r="E510" s="14"/>
      <c r="F510" s="14"/>
      <c r="G510" s="14"/>
      <c r="H510" s="14"/>
      <c r="I510" s="14"/>
      <c r="J510" s="14"/>
      <c r="K510" s="14"/>
      <c r="L510" s="14"/>
      <c r="M510" s="14"/>
      <c r="N510" s="14"/>
      <c r="O510" s="14"/>
      <c r="P510" s="14"/>
      <c r="Q510" s="14"/>
    </row>
    <row r="511" spans="2:17" x14ac:dyDescent="0.2">
      <c r="B511" s="6" t="s">
        <v>210</v>
      </c>
      <c r="C511" s="14"/>
      <c r="D511" s="14"/>
      <c r="E511" s="14"/>
      <c r="F511" s="14"/>
      <c r="G511" s="14"/>
      <c r="H511" s="14"/>
      <c r="I511" s="14"/>
      <c r="J511" s="14"/>
      <c r="K511" s="14"/>
      <c r="L511" s="14"/>
      <c r="M511" s="14"/>
      <c r="N511" s="14"/>
      <c r="O511" s="14"/>
      <c r="P511" s="14"/>
      <c r="Q511" s="14"/>
    </row>
    <row r="512" spans="2:17" x14ac:dyDescent="0.2">
      <c r="B512" s="17" t="s">
        <v>49</v>
      </c>
      <c r="C512" s="14"/>
      <c r="D512" s="14"/>
      <c r="E512" s="14"/>
      <c r="F512" s="14"/>
      <c r="G512" s="14"/>
      <c r="H512" s="14"/>
      <c r="I512" s="14"/>
      <c r="J512" s="14"/>
      <c r="K512" s="14"/>
      <c r="L512" s="14"/>
      <c r="M512" s="14"/>
      <c r="N512" s="14"/>
      <c r="O512" s="14"/>
      <c r="P512" s="14"/>
      <c r="Q512" s="14"/>
    </row>
    <row r="513" spans="2:17" x14ac:dyDescent="0.2">
      <c r="B513" t="s">
        <v>167</v>
      </c>
      <c r="C513" s="14">
        <v>0.217391304347826</v>
      </c>
      <c r="D513" s="14">
        <v>0.266666666666667</v>
      </c>
      <c r="E513" s="14">
        <v>0.162162162162162</v>
      </c>
      <c r="F513" s="14">
        <v>0.155555555555556</v>
      </c>
      <c r="G513" s="14">
        <v>0.238095238095238</v>
      </c>
      <c r="H513" s="14"/>
      <c r="I513" s="14">
        <v>0.196850393700787</v>
      </c>
      <c r="J513" s="14">
        <v>0.238095238095238</v>
      </c>
      <c r="K513" s="14"/>
      <c r="L513" s="14">
        <v>0.22764227642276399</v>
      </c>
      <c r="M513" s="14">
        <v>0.20769230769230801</v>
      </c>
      <c r="N513" s="14"/>
      <c r="O513" s="14">
        <v>0.22429906542056099</v>
      </c>
      <c r="P513" s="14">
        <v>0.141025641025641</v>
      </c>
      <c r="Q513" s="14">
        <v>0.29850746268656703</v>
      </c>
    </row>
    <row r="514" spans="2:17" x14ac:dyDescent="0.2">
      <c r="B514" t="s">
        <v>206</v>
      </c>
      <c r="C514" s="14">
        <v>0.19762845849802399</v>
      </c>
      <c r="D514" s="14">
        <v>0.31111111111111101</v>
      </c>
      <c r="E514" s="14">
        <v>0.18918918918918901</v>
      </c>
      <c r="F514" s="14">
        <v>0.155555555555556</v>
      </c>
      <c r="G514" s="14">
        <v>0.17460317460317501</v>
      </c>
      <c r="H514" s="14"/>
      <c r="I514" s="14">
        <v>0.220472440944882</v>
      </c>
      <c r="J514" s="14">
        <v>0.17460317460317501</v>
      </c>
      <c r="K514" s="14"/>
      <c r="L514" s="14">
        <v>0.211382113821138</v>
      </c>
      <c r="M514" s="14">
        <v>0.18461538461538499</v>
      </c>
      <c r="N514" s="14"/>
      <c r="O514" s="14">
        <v>0.15887850467289699</v>
      </c>
      <c r="P514" s="14">
        <v>0.19230769230769201</v>
      </c>
      <c r="Q514" s="14">
        <v>0.26865671641791</v>
      </c>
    </row>
    <row r="515" spans="2:17" x14ac:dyDescent="0.2">
      <c r="B515" t="s">
        <v>170</v>
      </c>
      <c r="C515" s="14">
        <v>0.13438735177865599</v>
      </c>
      <c r="D515" s="14">
        <v>0.133333333333333</v>
      </c>
      <c r="E515" s="14">
        <v>0.162162162162162</v>
      </c>
      <c r="F515" s="14">
        <v>0.11111111111111099</v>
      </c>
      <c r="G515" s="14">
        <v>0.134920634920635</v>
      </c>
      <c r="H515" s="14"/>
      <c r="I515" s="14">
        <v>0.133858267716535</v>
      </c>
      <c r="J515" s="14">
        <v>0.134920634920635</v>
      </c>
      <c r="K515" s="14"/>
      <c r="L515" s="14">
        <v>0.154471544715447</v>
      </c>
      <c r="M515" s="14">
        <v>0.115384615384615</v>
      </c>
      <c r="N515" s="14"/>
      <c r="O515" s="14">
        <v>0.13084112149532701</v>
      </c>
      <c r="P515" s="14">
        <v>0.115384615384615</v>
      </c>
      <c r="Q515" s="14">
        <v>0.164179104477612</v>
      </c>
    </row>
    <row r="516" spans="2:17" x14ac:dyDescent="0.2">
      <c r="B516" t="s">
        <v>173</v>
      </c>
      <c r="C516" s="14">
        <v>0.118577075098814</v>
      </c>
      <c r="D516" s="14">
        <v>6.6666666666666693E-2</v>
      </c>
      <c r="E516" s="14">
        <v>0.162162162162162</v>
      </c>
      <c r="F516" s="14">
        <v>0.17777777777777801</v>
      </c>
      <c r="G516" s="14">
        <v>0.103174603174603</v>
      </c>
      <c r="H516" s="14"/>
      <c r="I516" s="14">
        <v>0.133858267716535</v>
      </c>
      <c r="J516" s="14">
        <v>0.103174603174603</v>
      </c>
      <c r="K516" s="14"/>
      <c r="L516" s="14">
        <v>0.138211382113821</v>
      </c>
      <c r="M516" s="14">
        <v>0.1</v>
      </c>
      <c r="N516" s="14"/>
      <c r="O516" s="14">
        <v>0.11214953271028</v>
      </c>
      <c r="P516" s="14">
        <v>0.15384615384615399</v>
      </c>
      <c r="Q516" s="14">
        <v>8.9552238805970102E-2</v>
      </c>
    </row>
    <row r="517" spans="2:17" x14ac:dyDescent="0.2">
      <c r="B517" t="s">
        <v>168</v>
      </c>
      <c r="C517" s="14">
        <v>0.110671936758893</v>
      </c>
      <c r="D517" s="14">
        <v>4.4444444444444398E-2</v>
      </c>
      <c r="E517" s="14">
        <v>0.108108108108108</v>
      </c>
      <c r="F517" s="14">
        <v>0.17777777777777801</v>
      </c>
      <c r="G517" s="14">
        <v>0.11111111111111099</v>
      </c>
      <c r="H517" s="14"/>
      <c r="I517" s="14">
        <v>0.110236220472441</v>
      </c>
      <c r="J517" s="14">
        <v>0.11111111111111099</v>
      </c>
      <c r="K517" s="14"/>
      <c r="L517" s="14">
        <v>8.1300813008130093E-2</v>
      </c>
      <c r="M517" s="14">
        <v>0.138461538461538</v>
      </c>
      <c r="N517" s="14"/>
      <c r="O517" s="14">
        <v>0.11214953271028</v>
      </c>
      <c r="P517" s="14">
        <v>0.16666666666666699</v>
      </c>
      <c r="Q517" s="14">
        <v>4.47761194029851E-2</v>
      </c>
    </row>
    <row r="518" spans="2:17" x14ac:dyDescent="0.2">
      <c r="B518" t="s">
        <v>207</v>
      </c>
      <c r="C518" s="14">
        <v>0.102766798418972</v>
      </c>
      <c r="D518" s="14">
        <v>0.133333333333333</v>
      </c>
      <c r="E518" s="14">
        <v>0.135135135135135</v>
      </c>
      <c r="F518" s="14">
        <v>8.8888888888888906E-2</v>
      </c>
      <c r="G518" s="14">
        <v>8.7301587301587297E-2</v>
      </c>
      <c r="H518" s="14"/>
      <c r="I518" s="14">
        <v>0.118110236220472</v>
      </c>
      <c r="J518" s="14">
        <v>8.7301587301587297E-2</v>
      </c>
      <c r="K518" s="14"/>
      <c r="L518" s="14">
        <v>0.113821138211382</v>
      </c>
      <c r="M518" s="14">
        <v>9.2307692307692299E-2</v>
      </c>
      <c r="N518" s="14"/>
      <c r="O518" s="14">
        <v>0.10280373831775701</v>
      </c>
      <c r="P518" s="14">
        <v>8.9743589743589702E-2</v>
      </c>
      <c r="Q518" s="14">
        <v>0.119402985074627</v>
      </c>
    </row>
    <row r="519" spans="2:17" x14ac:dyDescent="0.2">
      <c r="B519" t="s">
        <v>169</v>
      </c>
      <c r="C519" s="14">
        <v>8.3003952569169995E-2</v>
      </c>
      <c r="D519" s="14">
        <v>4.4444444444444398E-2</v>
      </c>
      <c r="E519" s="14">
        <v>8.1081081081081099E-2</v>
      </c>
      <c r="F519" s="14">
        <v>0</v>
      </c>
      <c r="G519" s="14">
        <v>0.126984126984127</v>
      </c>
      <c r="H519" s="14"/>
      <c r="I519" s="14">
        <v>3.9370078740157501E-2</v>
      </c>
      <c r="J519" s="14">
        <v>0.126984126984127</v>
      </c>
      <c r="K519" s="14"/>
      <c r="L519" s="14">
        <v>7.3170731707317097E-2</v>
      </c>
      <c r="M519" s="14">
        <v>9.2307692307692299E-2</v>
      </c>
      <c r="N519" s="14"/>
      <c r="O519" s="14">
        <v>8.4112149532710304E-2</v>
      </c>
      <c r="P519" s="14">
        <v>8.9743589743589702E-2</v>
      </c>
      <c r="Q519" s="14">
        <v>7.4626865671641798E-2</v>
      </c>
    </row>
    <row r="520" spans="2:17" x14ac:dyDescent="0.2">
      <c r="B520" t="s">
        <v>177</v>
      </c>
      <c r="C520" s="14">
        <v>7.9051383399209502E-2</v>
      </c>
      <c r="D520" s="14">
        <v>6.6666666666666693E-2</v>
      </c>
      <c r="E520" s="14">
        <v>0</v>
      </c>
      <c r="F520" s="14">
        <v>0.155555555555556</v>
      </c>
      <c r="G520" s="14">
        <v>7.9365079365079402E-2</v>
      </c>
      <c r="H520" s="14"/>
      <c r="I520" s="14">
        <v>7.8740157480315001E-2</v>
      </c>
      <c r="J520" s="14">
        <v>7.9365079365079402E-2</v>
      </c>
      <c r="K520" s="14"/>
      <c r="L520" s="14">
        <v>6.50406504065041E-2</v>
      </c>
      <c r="M520" s="14">
        <v>9.2307692307692299E-2</v>
      </c>
      <c r="N520" s="14"/>
      <c r="O520" s="14">
        <v>8.4112149532710304E-2</v>
      </c>
      <c r="P520" s="14">
        <v>8.9743589743589702E-2</v>
      </c>
      <c r="Q520" s="14">
        <v>4.47761194029851E-2</v>
      </c>
    </row>
    <row r="521" spans="2:17" x14ac:dyDescent="0.2">
      <c r="B521" t="s">
        <v>172</v>
      </c>
      <c r="C521" s="14">
        <v>7.5098814229248995E-2</v>
      </c>
      <c r="D521" s="14">
        <v>4.4444444444444398E-2</v>
      </c>
      <c r="E521" s="14">
        <v>2.7027027027027001E-2</v>
      </c>
      <c r="F521" s="14">
        <v>8.8888888888888906E-2</v>
      </c>
      <c r="G521" s="14">
        <v>9.5238095238095205E-2</v>
      </c>
      <c r="H521" s="14"/>
      <c r="I521" s="14">
        <v>5.5118110236220499E-2</v>
      </c>
      <c r="J521" s="14">
        <v>9.5238095238095205E-2</v>
      </c>
      <c r="K521" s="14"/>
      <c r="L521" s="14">
        <v>8.1300813008130093E-2</v>
      </c>
      <c r="M521" s="14">
        <v>6.9230769230769207E-2</v>
      </c>
      <c r="N521" s="14"/>
      <c r="O521" s="14">
        <v>9.34579439252336E-2</v>
      </c>
      <c r="P521" s="14">
        <v>6.4102564102564097E-2</v>
      </c>
      <c r="Q521" s="14">
        <v>5.9701492537313397E-2</v>
      </c>
    </row>
    <row r="522" spans="2:17" x14ac:dyDescent="0.2">
      <c r="B522" t="s">
        <v>174</v>
      </c>
      <c r="C522" s="14">
        <v>7.1146245059288502E-2</v>
      </c>
      <c r="D522" s="14">
        <v>4.4444444444444398E-2</v>
      </c>
      <c r="E522" s="14">
        <v>0.135135135135135</v>
      </c>
      <c r="F522" s="14">
        <v>0.11111111111111099</v>
      </c>
      <c r="G522" s="14">
        <v>4.7619047619047603E-2</v>
      </c>
      <c r="H522" s="14"/>
      <c r="I522" s="14">
        <v>9.4488188976377993E-2</v>
      </c>
      <c r="J522" s="14">
        <v>4.7619047619047603E-2</v>
      </c>
      <c r="K522" s="14"/>
      <c r="L522" s="14">
        <v>3.2520325203252001E-2</v>
      </c>
      <c r="M522" s="14">
        <v>0.107692307692308</v>
      </c>
      <c r="N522" s="14"/>
      <c r="O522" s="14">
        <v>7.4766355140186896E-2</v>
      </c>
      <c r="P522" s="14">
        <v>0.102564102564103</v>
      </c>
      <c r="Q522" s="14">
        <v>2.9850746268656699E-2</v>
      </c>
    </row>
    <row r="523" spans="2:17" x14ac:dyDescent="0.2">
      <c r="B523" t="s">
        <v>208</v>
      </c>
      <c r="C523" s="14">
        <v>7.1146245059288502E-2</v>
      </c>
      <c r="D523" s="14">
        <v>4.4444444444444398E-2</v>
      </c>
      <c r="E523" s="14">
        <v>5.4054054054054099E-2</v>
      </c>
      <c r="F523" s="14">
        <v>6.6666666666666693E-2</v>
      </c>
      <c r="G523" s="14">
        <v>8.7301587301587297E-2</v>
      </c>
      <c r="H523" s="14"/>
      <c r="I523" s="14">
        <v>5.5118110236220499E-2</v>
      </c>
      <c r="J523" s="14">
        <v>8.7301587301587297E-2</v>
      </c>
      <c r="K523" s="14"/>
      <c r="L523" s="14">
        <v>7.3170731707317097E-2</v>
      </c>
      <c r="M523" s="14">
        <v>6.9230769230769207E-2</v>
      </c>
      <c r="N523" s="14"/>
      <c r="O523" s="14">
        <v>8.4112149532710304E-2</v>
      </c>
      <c r="P523" s="14">
        <v>7.69230769230769E-2</v>
      </c>
      <c r="Q523" s="14">
        <v>4.47761194029851E-2</v>
      </c>
    </row>
    <row r="524" spans="2:17" x14ac:dyDescent="0.2">
      <c r="B524" t="s">
        <v>175</v>
      </c>
      <c r="C524" s="14">
        <v>6.7193675889328106E-2</v>
      </c>
      <c r="D524" s="14">
        <v>0</v>
      </c>
      <c r="E524" s="14">
        <v>0.108108108108108</v>
      </c>
      <c r="F524" s="14">
        <v>4.4444444444444398E-2</v>
      </c>
      <c r="G524" s="14">
        <v>8.7301587301587297E-2</v>
      </c>
      <c r="H524" s="14"/>
      <c r="I524" s="14">
        <v>4.7244094488188997E-2</v>
      </c>
      <c r="J524" s="14">
        <v>8.7301587301587297E-2</v>
      </c>
      <c r="K524" s="14"/>
      <c r="L524" s="14">
        <v>4.8780487804878099E-2</v>
      </c>
      <c r="M524" s="14">
        <v>8.4615384615384606E-2</v>
      </c>
      <c r="N524" s="14"/>
      <c r="O524" s="14">
        <v>5.60747663551402E-2</v>
      </c>
      <c r="P524" s="14">
        <v>3.8461538461538498E-2</v>
      </c>
      <c r="Q524" s="14">
        <v>0.119402985074627</v>
      </c>
    </row>
    <row r="525" spans="2:17" x14ac:dyDescent="0.2">
      <c r="B525" t="s">
        <v>176</v>
      </c>
      <c r="C525" s="14">
        <v>5.9288537549407098E-2</v>
      </c>
      <c r="D525" s="14">
        <v>2.2222222222222199E-2</v>
      </c>
      <c r="E525" s="14">
        <v>8.1081081081081099E-2</v>
      </c>
      <c r="F525" s="14">
        <v>6.6666666666666693E-2</v>
      </c>
      <c r="G525" s="14">
        <v>6.3492063492063502E-2</v>
      </c>
      <c r="H525" s="14"/>
      <c r="I525" s="14">
        <v>5.5118110236220499E-2</v>
      </c>
      <c r="J525" s="14">
        <v>6.3492063492063502E-2</v>
      </c>
      <c r="K525" s="14"/>
      <c r="L525" s="14">
        <v>5.6910569105691103E-2</v>
      </c>
      <c r="M525" s="14">
        <v>6.15384615384615E-2</v>
      </c>
      <c r="N525" s="14"/>
      <c r="O525" s="14">
        <v>6.5420560747663503E-2</v>
      </c>
      <c r="P525" s="14">
        <v>6.4102564102564097E-2</v>
      </c>
      <c r="Q525" s="14">
        <v>2.9850746268656699E-2</v>
      </c>
    </row>
    <row r="526" spans="2:17" x14ac:dyDescent="0.2">
      <c r="B526" t="s">
        <v>171</v>
      </c>
      <c r="C526" s="14">
        <v>5.9288537549407098E-2</v>
      </c>
      <c r="D526" s="14">
        <v>4.4444444444444398E-2</v>
      </c>
      <c r="E526" s="14">
        <v>2.7027027027027001E-2</v>
      </c>
      <c r="F526" s="14">
        <v>8.8888888888888906E-2</v>
      </c>
      <c r="G526" s="14">
        <v>6.3492063492063502E-2</v>
      </c>
      <c r="H526" s="14"/>
      <c r="I526" s="14">
        <v>5.5118110236220499E-2</v>
      </c>
      <c r="J526" s="14">
        <v>6.3492063492063502E-2</v>
      </c>
      <c r="K526" s="14"/>
      <c r="L526" s="14">
        <v>8.9430894308943104E-2</v>
      </c>
      <c r="M526" s="14">
        <v>3.0769230769230799E-2</v>
      </c>
      <c r="N526" s="14"/>
      <c r="O526" s="14">
        <v>7.4766355140186896E-2</v>
      </c>
      <c r="P526" s="14">
        <v>7.69230769230769E-2</v>
      </c>
      <c r="Q526" s="14">
        <v>1.49253731343284E-2</v>
      </c>
    </row>
    <row r="527" spans="2:17" x14ac:dyDescent="0.2">
      <c r="B527" t="s">
        <v>209</v>
      </c>
      <c r="C527" s="14">
        <v>3.9525691699604697E-3</v>
      </c>
      <c r="D527" s="14">
        <v>0</v>
      </c>
      <c r="E527" s="14">
        <v>0</v>
      </c>
      <c r="F527" s="14">
        <v>2.2222222222222199E-2</v>
      </c>
      <c r="G527" s="14">
        <v>0</v>
      </c>
      <c r="H527" s="14"/>
      <c r="I527" s="14">
        <v>7.8740157480314994E-3</v>
      </c>
      <c r="J527" s="14">
        <v>0</v>
      </c>
      <c r="K527" s="14"/>
      <c r="L527" s="14">
        <v>8.1300813008130107E-3</v>
      </c>
      <c r="M527" s="14">
        <v>0</v>
      </c>
      <c r="N527" s="14"/>
      <c r="O527" s="14">
        <v>0</v>
      </c>
      <c r="P527" s="14">
        <v>1.2820512820512799E-2</v>
      </c>
      <c r="Q527" s="14">
        <v>0</v>
      </c>
    </row>
    <row r="528" spans="2:17" x14ac:dyDescent="0.2">
      <c r="B528" t="s">
        <v>47</v>
      </c>
      <c r="C528" s="14">
        <v>3.5573122529644299E-2</v>
      </c>
      <c r="D528" s="14">
        <v>6.6666666666666693E-2</v>
      </c>
      <c r="E528" s="14">
        <v>2.7027027027027001E-2</v>
      </c>
      <c r="F528" s="14">
        <v>2.2222222222222199E-2</v>
      </c>
      <c r="G528" s="14">
        <v>3.1746031746031703E-2</v>
      </c>
      <c r="H528" s="14"/>
      <c r="I528" s="14">
        <v>3.9370078740157501E-2</v>
      </c>
      <c r="J528" s="14">
        <v>3.1746031746031703E-2</v>
      </c>
      <c r="K528" s="14"/>
      <c r="L528" s="14">
        <v>3.2520325203252001E-2</v>
      </c>
      <c r="M528" s="14">
        <v>3.8461538461538498E-2</v>
      </c>
      <c r="N528" s="14"/>
      <c r="O528" s="14">
        <v>3.7383177570093497E-2</v>
      </c>
      <c r="P528" s="14">
        <v>2.5641025641025599E-2</v>
      </c>
      <c r="Q528" s="14">
        <v>4.47761194029851E-2</v>
      </c>
    </row>
    <row r="529" spans="2:17" x14ac:dyDescent="0.2">
      <c r="C529" s="14"/>
      <c r="D529" s="14"/>
      <c r="E529" s="14"/>
      <c r="F529" s="14"/>
      <c r="G529" s="14"/>
      <c r="H529" s="14"/>
      <c r="I529" s="14"/>
      <c r="J529" s="14"/>
      <c r="K529" s="14"/>
      <c r="L529" s="14"/>
      <c r="M529" s="14"/>
      <c r="N529" s="14"/>
      <c r="O529" s="14"/>
      <c r="P529" s="14"/>
      <c r="Q529" s="14"/>
    </row>
    <row r="530" spans="2:17" x14ac:dyDescent="0.2">
      <c r="B530" s="6" t="s">
        <v>225</v>
      </c>
      <c r="C530" s="14"/>
      <c r="D530" s="14"/>
      <c r="E530" s="14"/>
      <c r="F530" s="14"/>
      <c r="G530" s="14"/>
      <c r="H530" s="14"/>
      <c r="I530" s="14"/>
      <c r="J530" s="14"/>
      <c r="K530" s="14"/>
      <c r="L530" s="14"/>
      <c r="M530" s="14"/>
      <c r="N530" s="14"/>
      <c r="O530" s="14"/>
      <c r="P530" s="14"/>
      <c r="Q530" s="14"/>
    </row>
    <row r="531" spans="2:17" x14ac:dyDescent="0.2">
      <c r="B531" s="17" t="s">
        <v>49</v>
      </c>
      <c r="C531" s="14"/>
      <c r="D531" s="14"/>
      <c r="E531" s="14"/>
      <c r="F531" s="14"/>
      <c r="G531" s="14"/>
      <c r="H531" s="14"/>
      <c r="I531" s="14"/>
      <c r="J531" s="14"/>
      <c r="K531" s="14"/>
      <c r="L531" s="14"/>
      <c r="M531" s="14"/>
      <c r="N531" s="14"/>
      <c r="O531" s="14"/>
      <c r="P531" s="14"/>
      <c r="Q531" s="14"/>
    </row>
    <row r="532" spans="2:17" x14ac:dyDescent="0.2">
      <c r="B532" t="s">
        <v>211</v>
      </c>
      <c r="C532" s="14">
        <v>0.41501976284585002</v>
      </c>
      <c r="D532" s="14">
        <v>0.4</v>
      </c>
      <c r="E532" s="14">
        <v>0.43243243243243201</v>
      </c>
      <c r="F532" s="14">
        <v>0.422222222222222</v>
      </c>
      <c r="G532" s="14">
        <v>0.41269841269841301</v>
      </c>
      <c r="H532" s="14"/>
      <c r="I532" s="14">
        <v>0.41732283464566899</v>
      </c>
      <c r="J532" s="14">
        <v>0.41269841269841301</v>
      </c>
      <c r="K532" s="14"/>
      <c r="L532" s="14">
        <v>0.40650406504065001</v>
      </c>
      <c r="M532" s="14">
        <v>0.42307692307692302</v>
      </c>
      <c r="N532" s="14"/>
      <c r="O532" s="14">
        <v>0.37383177570093501</v>
      </c>
      <c r="P532" s="14">
        <v>0.487179487179487</v>
      </c>
      <c r="Q532" s="14">
        <v>0.402985074626866</v>
      </c>
    </row>
    <row r="533" spans="2:17" x14ac:dyDescent="0.2">
      <c r="B533" t="s">
        <v>212</v>
      </c>
      <c r="C533" s="14">
        <v>0.39920948616600799</v>
      </c>
      <c r="D533" s="14">
        <v>0.33333333333333298</v>
      </c>
      <c r="E533" s="14">
        <v>0.40540540540540498</v>
      </c>
      <c r="F533" s="14">
        <v>0.4</v>
      </c>
      <c r="G533" s="14">
        <v>0.42063492063492097</v>
      </c>
      <c r="H533" s="14"/>
      <c r="I533" s="14">
        <v>0.37795275590551197</v>
      </c>
      <c r="J533" s="14">
        <v>0.42063492063492097</v>
      </c>
      <c r="K533" s="14"/>
      <c r="L533" s="14">
        <v>0.422764227642276</v>
      </c>
      <c r="M533" s="14">
        <v>0.37692307692307703</v>
      </c>
      <c r="N533" s="14"/>
      <c r="O533" s="14">
        <v>0.401869158878505</v>
      </c>
      <c r="P533" s="14">
        <v>0.43589743589743601</v>
      </c>
      <c r="Q533" s="14">
        <v>0.35820895522388102</v>
      </c>
    </row>
    <row r="534" spans="2:17" x14ac:dyDescent="0.2">
      <c r="B534" t="s">
        <v>213</v>
      </c>
      <c r="C534" s="14">
        <v>0.37944664031620601</v>
      </c>
      <c r="D534" s="14">
        <v>0.35555555555555601</v>
      </c>
      <c r="E534" s="14">
        <v>0.43243243243243201</v>
      </c>
      <c r="F534" s="14">
        <v>0.35555555555555601</v>
      </c>
      <c r="G534" s="14">
        <v>0.38095238095238099</v>
      </c>
      <c r="H534" s="14"/>
      <c r="I534" s="14">
        <v>0.37795275590551197</v>
      </c>
      <c r="J534" s="14">
        <v>0.38095238095238099</v>
      </c>
      <c r="K534" s="14"/>
      <c r="L534" s="14">
        <v>0.34146341463414598</v>
      </c>
      <c r="M534" s="14">
        <v>0.41538461538461502</v>
      </c>
      <c r="N534" s="14"/>
      <c r="O534" s="14">
        <v>0.34579439252336402</v>
      </c>
      <c r="P534" s="14">
        <v>0.39743589743589702</v>
      </c>
      <c r="Q534" s="14">
        <v>0.402985074626866</v>
      </c>
    </row>
    <row r="535" spans="2:17" x14ac:dyDescent="0.2">
      <c r="B535" t="s">
        <v>214</v>
      </c>
      <c r="C535" s="14">
        <v>0.36758893280632399</v>
      </c>
      <c r="D535" s="14">
        <v>0.31111111111111101</v>
      </c>
      <c r="E535" s="14">
        <v>0.32432432432432401</v>
      </c>
      <c r="F535" s="14">
        <v>0.46666666666666701</v>
      </c>
      <c r="G535" s="14">
        <v>0.365079365079365</v>
      </c>
      <c r="H535" s="14"/>
      <c r="I535" s="14">
        <v>0.37007874015747999</v>
      </c>
      <c r="J535" s="14">
        <v>0.365079365079365</v>
      </c>
      <c r="K535" s="14"/>
      <c r="L535" s="14">
        <v>0.44715447154471499</v>
      </c>
      <c r="M535" s="14">
        <v>0.29230769230769199</v>
      </c>
      <c r="N535" s="14"/>
      <c r="O535" s="14">
        <v>0.30841121495327101</v>
      </c>
      <c r="P535" s="14">
        <v>0.44871794871794901</v>
      </c>
      <c r="Q535" s="14">
        <v>0.37313432835820898</v>
      </c>
    </row>
    <row r="536" spans="2:17" x14ac:dyDescent="0.2">
      <c r="B536" t="s">
        <v>215</v>
      </c>
      <c r="C536" s="14">
        <v>0.34782608695652201</v>
      </c>
      <c r="D536" s="14">
        <v>0.22222222222222199</v>
      </c>
      <c r="E536" s="14">
        <v>0.27027027027027001</v>
      </c>
      <c r="F536" s="14">
        <v>0.422222222222222</v>
      </c>
      <c r="G536" s="14">
        <v>0.38888888888888901</v>
      </c>
      <c r="H536" s="14"/>
      <c r="I536" s="14">
        <v>0.30708661417322802</v>
      </c>
      <c r="J536" s="14">
        <v>0.38888888888888901</v>
      </c>
      <c r="K536" s="14"/>
      <c r="L536" s="14">
        <v>0.38211382113821102</v>
      </c>
      <c r="M536" s="14">
        <v>0.31538461538461499</v>
      </c>
      <c r="N536" s="14"/>
      <c r="O536" s="14">
        <v>0.27102803738317799</v>
      </c>
      <c r="P536" s="14">
        <v>0.43589743589743601</v>
      </c>
      <c r="Q536" s="14">
        <v>0.35820895522388102</v>
      </c>
    </row>
    <row r="537" spans="2:17" x14ac:dyDescent="0.2">
      <c r="B537" t="s">
        <v>216</v>
      </c>
      <c r="C537" s="14">
        <v>0.26482213438735203</v>
      </c>
      <c r="D537" s="14">
        <v>0.266666666666667</v>
      </c>
      <c r="E537" s="14">
        <v>0.24324324324324301</v>
      </c>
      <c r="F537" s="14">
        <v>0.22222222222222199</v>
      </c>
      <c r="G537" s="14">
        <v>0.28571428571428598</v>
      </c>
      <c r="H537" s="14"/>
      <c r="I537" s="14">
        <v>0.244094488188976</v>
      </c>
      <c r="J537" s="14">
        <v>0.28571428571428598</v>
      </c>
      <c r="K537" s="14"/>
      <c r="L537" s="14">
        <v>0.284552845528455</v>
      </c>
      <c r="M537" s="14">
        <v>0.246153846153846</v>
      </c>
      <c r="N537" s="14"/>
      <c r="O537" s="14">
        <v>0.289719626168224</v>
      </c>
      <c r="P537" s="14">
        <v>0.243589743589744</v>
      </c>
      <c r="Q537" s="14">
        <v>0.238805970149254</v>
      </c>
    </row>
    <row r="538" spans="2:17" x14ac:dyDescent="0.2">
      <c r="B538" t="s">
        <v>217</v>
      </c>
      <c r="C538" s="14">
        <v>0.233201581027668</v>
      </c>
      <c r="D538" s="14">
        <v>0.11111111111111099</v>
      </c>
      <c r="E538" s="14">
        <v>0.162162162162162</v>
      </c>
      <c r="F538" s="14">
        <v>0.266666666666667</v>
      </c>
      <c r="G538" s="14">
        <v>0.28571428571428598</v>
      </c>
      <c r="H538" s="14"/>
      <c r="I538" s="14">
        <v>0.181102362204724</v>
      </c>
      <c r="J538" s="14">
        <v>0.28571428571428598</v>
      </c>
      <c r="K538" s="14"/>
      <c r="L538" s="14">
        <v>0.19512195121951201</v>
      </c>
      <c r="M538" s="14">
        <v>0.269230769230769</v>
      </c>
      <c r="N538" s="14"/>
      <c r="O538" s="14">
        <v>0.21495327102803699</v>
      </c>
      <c r="P538" s="14">
        <v>0.269230769230769</v>
      </c>
      <c r="Q538" s="14">
        <v>0.20895522388059701</v>
      </c>
    </row>
    <row r="539" spans="2:17" x14ac:dyDescent="0.2">
      <c r="B539" t="s">
        <v>218</v>
      </c>
      <c r="C539" s="14">
        <v>0.233201581027668</v>
      </c>
      <c r="D539" s="14">
        <v>0.133333333333333</v>
      </c>
      <c r="E539" s="14">
        <v>0.162162162162162</v>
      </c>
      <c r="F539" s="14">
        <v>0.24444444444444399</v>
      </c>
      <c r="G539" s="14">
        <v>0.28571428571428598</v>
      </c>
      <c r="H539" s="14"/>
      <c r="I539" s="14">
        <v>0.181102362204724</v>
      </c>
      <c r="J539" s="14">
        <v>0.28571428571428598</v>
      </c>
      <c r="K539" s="14"/>
      <c r="L539" s="14">
        <v>0.284552845528455</v>
      </c>
      <c r="M539" s="14">
        <v>0.18461538461538499</v>
      </c>
      <c r="N539" s="14"/>
      <c r="O539" s="14">
        <v>0.18691588785046701</v>
      </c>
      <c r="P539" s="14">
        <v>0.28205128205128199</v>
      </c>
      <c r="Q539" s="14">
        <v>0.25373134328358199</v>
      </c>
    </row>
    <row r="540" spans="2:17" x14ac:dyDescent="0.2">
      <c r="B540" t="s">
        <v>219</v>
      </c>
      <c r="C540" s="14">
        <v>0.21343873517786599</v>
      </c>
      <c r="D540" s="14">
        <v>0.28888888888888897</v>
      </c>
      <c r="E540" s="14">
        <v>0.18918918918918901</v>
      </c>
      <c r="F540" s="14">
        <v>0.17777777777777801</v>
      </c>
      <c r="G540" s="14">
        <v>0.206349206349206</v>
      </c>
      <c r="H540" s="14"/>
      <c r="I540" s="14">
        <v>0.220472440944882</v>
      </c>
      <c r="J540" s="14">
        <v>0.206349206349206</v>
      </c>
      <c r="K540" s="14"/>
      <c r="L540" s="14">
        <v>0.219512195121951</v>
      </c>
      <c r="M540" s="14">
        <v>0.20769230769230801</v>
      </c>
      <c r="N540" s="14"/>
      <c r="O540" s="14">
        <v>0.168224299065421</v>
      </c>
      <c r="P540" s="14">
        <v>0.32051282051282098</v>
      </c>
      <c r="Q540" s="14">
        <v>0.164179104477612</v>
      </c>
    </row>
    <row r="541" spans="2:17" x14ac:dyDescent="0.2">
      <c r="B541" t="s">
        <v>220</v>
      </c>
      <c r="C541" s="14">
        <v>0.20948616600790501</v>
      </c>
      <c r="D541" s="14">
        <v>0.155555555555556</v>
      </c>
      <c r="E541" s="14">
        <v>0.21621621621621601</v>
      </c>
      <c r="F541" s="14">
        <v>0.24444444444444399</v>
      </c>
      <c r="G541" s="14">
        <v>0.214285714285714</v>
      </c>
      <c r="H541" s="14"/>
      <c r="I541" s="14">
        <v>0.20472440944881901</v>
      </c>
      <c r="J541" s="14">
        <v>0.214285714285714</v>
      </c>
      <c r="K541" s="14"/>
      <c r="L541" s="14">
        <v>0.19512195121951201</v>
      </c>
      <c r="M541" s="14">
        <v>0.22307692307692301</v>
      </c>
      <c r="N541" s="14"/>
      <c r="O541" s="14">
        <v>0.18691588785046701</v>
      </c>
      <c r="P541" s="14">
        <v>0.269230769230769</v>
      </c>
      <c r="Q541" s="14">
        <v>0.164179104477612</v>
      </c>
    </row>
    <row r="542" spans="2:17" x14ac:dyDescent="0.2">
      <c r="B542" t="s">
        <v>221</v>
      </c>
      <c r="C542" s="14">
        <v>0.185770750988142</v>
      </c>
      <c r="D542" s="14">
        <v>0.266666666666667</v>
      </c>
      <c r="E542" s="14">
        <v>8.1081081081081099E-2</v>
      </c>
      <c r="F542" s="14">
        <v>0.155555555555556</v>
      </c>
      <c r="G542" s="14">
        <v>0.19841269841269801</v>
      </c>
      <c r="H542" s="14"/>
      <c r="I542" s="14">
        <v>0.17322834645669299</v>
      </c>
      <c r="J542" s="14">
        <v>0.19841269841269801</v>
      </c>
      <c r="K542" s="14"/>
      <c r="L542" s="14">
        <v>0.203252032520325</v>
      </c>
      <c r="M542" s="14">
        <v>0.16923076923076899</v>
      </c>
      <c r="N542" s="14"/>
      <c r="O542" s="14">
        <v>0.15887850467289699</v>
      </c>
      <c r="P542" s="14">
        <v>0.28205128205128199</v>
      </c>
      <c r="Q542" s="14">
        <v>0.119402985074627</v>
      </c>
    </row>
    <row r="543" spans="2:17" x14ac:dyDescent="0.2">
      <c r="B543" t="s">
        <v>222</v>
      </c>
      <c r="C543" s="14">
        <v>0.173913043478261</v>
      </c>
      <c r="D543" s="14">
        <v>4.4444444444444398E-2</v>
      </c>
      <c r="E543" s="14">
        <v>0.21621621621621601</v>
      </c>
      <c r="F543" s="14">
        <v>0.17777777777777801</v>
      </c>
      <c r="G543" s="14">
        <v>0.206349206349206</v>
      </c>
      <c r="H543" s="14"/>
      <c r="I543" s="14">
        <v>0.14173228346456701</v>
      </c>
      <c r="J543" s="14">
        <v>0.206349206349206</v>
      </c>
      <c r="K543" s="14"/>
      <c r="L543" s="14">
        <v>0.18699186991869901</v>
      </c>
      <c r="M543" s="14">
        <v>0.16153846153846199</v>
      </c>
      <c r="N543" s="14"/>
      <c r="O543" s="14">
        <v>0.13084112149532701</v>
      </c>
      <c r="P543" s="14">
        <v>0.20512820512820501</v>
      </c>
      <c r="Q543" s="14">
        <v>0.20895522388059701</v>
      </c>
    </row>
    <row r="544" spans="2:17" x14ac:dyDescent="0.2">
      <c r="B544" t="s">
        <v>223</v>
      </c>
      <c r="C544" s="14">
        <v>0.142292490118577</v>
      </c>
      <c r="D544" s="14">
        <v>6.6666666666666693E-2</v>
      </c>
      <c r="E544" s="14">
        <v>0.135135135135135</v>
      </c>
      <c r="F544" s="14">
        <v>0.11111111111111099</v>
      </c>
      <c r="G544" s="14">
        <v>0.182539682539683</v>
      </c>
      <c r="H544" s="14"/>
      <c r="I544" s="14">
        <v>0.102362204724409</v>
      </c>
      <c r="J544" s="14">
        <v>0.182539682539683</v>
      </c>
      <c r="K544" s="14"/>
      <c r="L544" s="14">
        <v>0.138211382113821</v>
      </c>
      <c r="M544" s="14">
        <v>0.146153846153846</v>
      </c>
      <c r="N544" s="14"/>
      <c r="O544" s="14">
        <v>0.121495327102804</v>
      </c>
      <c r="P544" s="14">
        <v>0.17948717948717899</v>
      </c>
      <c r="Q544" s="14">
        <v>0.134328358208955</v>
      </c>
    </row>
    <row r="545" spans="2:17" x14ac:dyDescent="0.2">
      <c r="B545" t="s">
        <v>55</v>
      </c>
      <c r="C545" s="14">
        <v>1.97628458498024E-2</v>
      </c>
      <c r="D545" s="14">
        <v>2.2222222222222199E-2</v>
      </c>
      <c r="E545" s="14">
        <v>0</v>
      </c>
      <c r="F545" s="14">
        <v>4.4444444444444398E-2</v>
      </c>
      <c r="G545" s="14">
        <v>1.58730158730159E-2</v>
      </c>
      <c r="H545" s="14"/>
      <c r="I545" s="14">
        <v>2.3622047244094498E-2</v>
      </c>
      <c r="J545" s="14">
        <v>1.58730158730159E-2</v>
      </c>
      <c r="K545" s="14"/>
      <c r="L545" s="14">
        <v>2.4390243902439001E-2</v>
      </c>
      <c r="M545" s="14">
        <v>1.5384615384615399E-2</v>
      </c>
      <c r="N545" s="14"/>
      <c r="O545" s="14">
        <v>3.7383177570093497E-2</v>
      </c>
      <c r="P545" s="14">
        <v>1.2820512820512799E-2</v>
      </c>
      <c r="Q545" s="14">
        <v>0</v>
      </c>
    </row>
    <row r="546" spans="2:17" x14ac:dyDescent="0.2">
      <c r="B546" t="s">
        <v>224</v>
      </c>
      <c r="C546" s="14">
        <v>1.58102766798419E-2</v>
      </c>
      <c r="D546" s="14">
        <v>6.6666666666666693E-2</v>
      </c>
      <c r="E546" s="14">
        <v>0</v>
      </c>
      <c r="F546" s="14">
        <v>0</v>
      </c>
      <c r="G546" s="14">
        <v>7.9365079365079395E-3</v>
      </c>
      <c r="H546" s="14"/>
      <c r="I546" s="14">
        <v>2.3622047244094498E-2</v>
      </c>
      <c r="J546" s="14">
        <v>7.9365079365079395E-3</v>
      </c>
      <c r="K546" s="14"/>
      <c r="L546" s="14">
        <v>2.4390243902439001E-2</v>
      </c>
      <c r="M546" s="14">
        <v>7.6923076923076901E-3</v>
      </c>
      <c r="N546" s="14"/>
      <c r="O546" s="14">
        <v>1.86915887850467E-2</v>
      </c>
      <c r="P546" s="14">
        <v>0</v>
      </c>
      <c r="Q546" s="14">
        <v>2.9850746268656699E-2</v>
      </c>
    </row>
    <row r="547" spans="2:17" x14ac:dyDescent="0.2">
      <c r="B547" t="s">
        <v>74</v>
      </c>
      <c r="C547" s="14">
        <v>7.9051383399209498E-3</v>
      </c>
      <c r="D547" s="14">
        <v>2.2222222222222199E-2</v>
      </c>
      <c r="E547" s="14">
        <v>0</v>
      </c>
      <c r="F547" s="14">
        <v>0</v>
      </c>
      <c r="G547" s="14">
        <v>7.9365079365079395E-3</v>
      </c>
      <c r="H547" s="14"/>
      <c r="I547" s="14">
        <v>7.8740157480314994E-3</v>
      </c>
      <c r="J547" s="14">
        <v>7.9365079365079395E-3</v>
      </c>
      <c r="K547" s="14"/>
      <c r="L547" s="14">
        <v>8.1300813008130107E-3</v>
      </c>
      <c r="M547" s="14">
        <v>7.6923076923076901E-3</v>
      </c>
      <c r="N547" s="14"/>
      <c r="O547" s="14">
        <v>0</v>
      </c>
      <c r="P547" s="14">
        <v>1.2820512820512799E-2</v>
      </c>
      <c r="Q547" s="14">
        <v>1.49253731343284E-2</v>
      </c>
    </row>
    <row r="548" spans="2:17" x14ac:dyDescent="0.2">
      <c r="C548" s="14"/>
      <c r="D548" s="14"/>
      <c r="E548" s="14"/>
      <c r="F548" s="14"/>
      <c r="G548" s="14"/>
      <c r="H548" s="14"/>
      <c r="I548" s="14"/>
      <c r="J548" s="14"/>
      <c r="K548" s="14"/>
      <c r="L548" s="14"/>
      <c r="M548" s="14"/>
      <c r="N548" s="14"/>
      <c r="O548" s="14"/>
      <c r="P548" s="14"/>
      <c r="Q548" s="14"/>
    </row>
    <row r="549" spans="2:17" x14ac:dyDescent="0.2">
      <c r="B549" s="6" t="s">
        <v>240</v>
      </c>
      <c r="C549" s="14"/>
      <c r="D549" s="14"/>
      <c r="E549" s="14"/>
      <c r="F549" s="14"/>
      <c r="G549" s="14"/>
      <c r="H549" s="14"/>
      <c r="I549" s="14"/>
      <c r="J549" s="14"/>
      <c r="K549" s="14"/>
      <c r="L549" s="14"/>
      <c r="M549" s="14"/>
      <c r="N549" s="14"/>
      <c r="O549" s="14"/>
      <c r="P549" s="14"/>
      <c r="Q549" s="14"/>
    </row>
    <row r="550" spans="2:17" x14ac:dyDescent="0.2">
      <c r="B550" s="17" t="s">
        <v>49</v>
      </c>
      <c r="C550" s="14"/>
      <c r="D550" s="14"/>
      <c r="E550" s="14"/>
      <c r="F550" s="14"/>
      <c r="G550" s="14"/>
      <c r="H550" s="14"/>
      <c r="I550" s="14"/>
      <c r="J550" s="14"/>
      <c r="K550" s="14"/>
      <c r="L550" s="14"/>
      <c r="M550" s="14"/>
      <c r="N550" s="14"/>
      <c r="O550" s="14"/>
      <c r="P550" s="14"/>
      <c r="Q550" s="14"/>
    </row>
    <row r="551" spans="2:17" x14ac:dyDescent="0.2">
      <c r="B551" t="s">
        <v>76</v>
      </c>
      <c r="C551" s="14">
        <v>0.35968379446640297</v>
      </c>
      <c r="D551" s="14">
        <v>0.422222222222222</v>
      </c>
      <c r="E551" s="14">
        <v>0.35135135135135098</v>
      </c>
      <c r="F551" s="14">
        <v>0.37777777777777799</v>
      </c>
      <c r="G551" s="14">
        <v>0.33333333333333298</v>
      </c>
      <c r="H551" s="14"/>
      <c r="I551" s="14">
        <v>0.38582677165354301</v>
      </c>
      <c r="J551" s="14">
        <v>0.33333333333333298</v>
      </c>
      <c r="K551" s="14"/>
      <c r="L551" s="14">
        <v>0.39024390243902402</v>
      </c>
      <c r="M551" s="14">
        <v>0.33076923076923098</v>
      </c>
      <c r="N551" s="14"/>
      <c r="O551" s="14">
        <v>0.32710280373831802</v>
      </c>
      <c r="P551" s="14">
        <v>0.38461538461538503</v>
      </c>
      <c r="Q551" s="14">
        <v>0.37313432835820898</v>
      </c>
    </row>
    <row r="552" spans="2:17" x14ac:dyDescent="0.2">
      <c r="B552" t="s">
        <v>226</v>
      </c>
      <c r="C552" s="14">
        <v>0.33201581027667998</v>
      </c>
      <c r="D552" s="14">
        <v>0.4</v>
      </c>
      <c r="E552" s="14">
        <v>0.45945945945945899</v>
      </c>
      <c r="F552" s="14">
        <v>0.37777777777777799</v>
      </c>
      <c r="G552" s="14">
        <v>0.25396825396825401</v>
      </c>
      <c r="H552" s="14"/>
      <c r="I552" s="14">
        <v>0.40944881889763801</v>
      </c>
      <c r="J552" s="14">
        <v>0.25396825396825401</v>
      </c>
      <c r="K552" s="14"/>
      <c r="L552" s="14">
        <v>0.39024390243902402</v>
      </c>
      <c r="M552" s="14">
        <v>0.27692307692307699</v>
      </c>
      <c r="N552" s="14"/>
      <c r="O552" s="14">
        <v>0.31775700934579398</v>
      </c>
      <c r="P552" s="14">
        <v>0.32051282051282098</v>
      </c>
      <c r="Q552" s="14">
        <v>0.35820895522388102</v>
      </c>
    </row>
    <row r="553" spans="2:17" x14ac:dyDescent="0.2">
      <c r="B553" t="s">
        <v>227</v>
      </c>
      <c r="C553" s="14">
        <v>0.21343873517786599</v>
      </c>
      <c r="D553" s="14">
        <v>0.2</v>
      </c>
      <c r="E553" s="14">
        <v>2.7027027027027001E-2</v>
      </c>
      <c r="F553" s="14">
        <v>0.22222222222222199</v>
      </c>
      <c r="G553" s="14">
        <v>0.26984126984126999</v>
      </c>
      <c r="H553" s="14"/>
      <c r="I553" s="14">
        <v>0.15748031496063</v>
      </c>
      <c r="J553" s="14">
        <v>0.26984126984126999</v>
      </c>
      <c r="K553" s="14"/>
      <c r="L553" s="14">
        <v>0.23577235772357699</v>
      </c>
      <c r="M553" s="14">
        <v>0.19230769230769201</v>
      </c>
      <c r="N553" s="14"/>
      <c r="O553" s="14">
        <v>0.168224299065421</v>
      </c>
      <c r="P553" s="14">
        <v>0.19230769230769201</v>
      </c>
      <c r="Q553" s="14">
        <v>0.31343283582089598</v>
      </c>
    </row>
    <row r="554" spans="2:17" x14ac:dyDescent="0.2">
      <c r="B554" t="s">
        <v>228</v>
      </c>
      <c r="C554" s="14">
        <v>0.21343873517786599</v>
      </c>
      <c r="D554" s="14">
        <v>0.28888888888888897</v>
      </c>
      <c r="E554" s="14">
        <v>0.18918918918918901</v>
      </c>
      <c r="F554" s="14">
        <v>0.17777777777777801</v>
      </c>
      <c r="G554" s="14">
        <v>0.206349206349206</v>
      </c>
      <c r="H554" s="14"/>
      <c r="I554" s="14">
        <v>0.220472440944882</v>
      </c>
      <c r="J554" s="14">
        <v>0.206349206349206</v>
      </c>
      <c r="K554" s="14"/>
      <c r="L554" s="14">
        <v>0.26016260162601601</v>
      </c>
      <c r="M554" s="14">
        <v>0.16923076923076899</v>
      </c>
      <c r="N554" s="14"/>
      <c r="O554" s="14">
        <v>0.168224299065421</v>
      </c>
      <c r="P554" s="14">
        <v>0.20512820512820501</v>
      </c>
      <c r="Q554" s="14">
        <v>0.29850746268656703</v>
      </c>
    </row>
    <row r="555" spans="2:17" x14ac:dyDescent="0.2">
      <c r="B555" t="s">
        <v>229</v>
      </c>
      <c r="C555" s="14">
        <v>0.19367588932806301</v>
      </c>
      <c r="D555" s="14">
        <v>0.133333333333333</v>
      </c>
      <c r="E555" s="14">
        <v>0.135135135135135</v>
      </c>
      <c r="F555" s="14">
        <v>0.266666666666667</v>
      </c>
      <c r="G555" s="14">
        <v>0.206349206349206</v>
      </c>
      <c r="H555" s="14"/>
      <c r="I555" s="14">
        <v>0.181102362204724</v>
      </c>
      <c r="J555" s="14">
        <v>0.206349206349206</v>
      </c>
      <c r="K555" s="14"/>
      <c r="L555" s="14">
        <v>0.219512195121951</v>
      </c>
      <c r="M555" s="14">
        <v>0.16923076923076899</v>
      </c>
      <c r="N555" s="14"/>
      <c r="O555" s="14">
        <v>0.20560747663551401</v>
      </c>
      <c r="P555" s="14">
        <v>0.17948717948717899</v>
      </c>
      <c r="Q555" s="14">
        <v>0.19402985074626899</v>
      </c>
    </row>
    <row r="556" spans="2:17" x14ac:dyDescent="0.2">
      <c r="B556" t="s">
        <v>230</v>
      </c>
      <c r="C556" s="14">
        <v>0.17786561264822101</v>
      </c>
      <c r="D556" s="14">
        <v>0.11111111111111099</v>
      </c>
      <c r="E556" s="14">
        <v>0.21621621621621601</v>
      </c>
      <c r="F556" s="14">
        <v>0.133333333333333</v>
      </c>
      <c r="G556" s="14">
        <v>0.206349206349206</v>
      </c>
      <c r="H556" s="14"/>
      <c r="I556" s="14">
        <v>0.14960629921259799</v>
      </c>
      <c r="J556" s="14">
        <v>0.206349206349206</v>
      </c>
      <c r="K556" s="14"/>
      <c r="L556" s="14">
        <v>0.211382113821138</v>
      </c>
      <c r="M556" s="14">
        <v>0.146153846153846</v>
      </c>
      <c r="N556" s="14"/>
      <c r="O556" s="14">
        <v>0.168224299065421</v>
      </c>
      <c r="P556" s="14">
        <v>0.17948717948717899</v>
      </c>
      <c r="Q556" s="14">
        <v>0.19402985074626899</v>
      </c>
    </row>
    <row r="557" spans="2:17" x14ac:dyDescent="0.2">
      <c r="B557" t="s">
        <v>231</v>
      </c>
      <c r="C557" s="14">
        <v>0.15019762845849799</v>
      </c>
      <c r="D557" s="14">
        <v>0.133333333333333</v>
      </c>
      <c r="E557" s="14">
        <v>0.135135135135135</v>
      </c>
      <c r="F557" s="14">
        <v>6.6666666666666693E-2</v>
      </c>
      <c r="G557" s="14">
        <v>0.19047619047618999</v>
      </c>
      <c r="H557" s="14"/>
      <c r="I557" s="14">
        <v>0.110236220472441</v>
      </c>
      <c r="J557" s="14">
        <v>0.19047619047618999</v>
      </c>
      <c r="K557" s="14"/>
      <c r="L557" s="14">
        <v>0.138211382113821</v>
      </c>
      <c r="M557" s="14">
        <v>0.16153846153846199</v>
      </c>
      <c r="N557" s="14"/>
      <c r="O557" s="14">
        <v>0.14953271028037399</v>
      </c>
      <c r="P557" s="14">
        <v>0.19230769230769201</v>
      </c>
      <c r="Q557" s="14">
        <v>0.104477611940299</v>
      </c>
    </row>
    <row r="558" spans="2:17" x14ac:dyDescent="0.2">
      <c r="B558" t="s">
        <v>232</v>
      </c>
      <c r="C558" s="14">
        <v>0.142292490118577</v>
      </c>
      <c r="D558" s="14">
        <v>4.4444444444444398E-2</v>
      </c>
      <c r="E558" s="14">
        <v>8.1081081081081099E-2</v>
      </c>
      <c r="F558" s="14">
        <v>0.17777777777777801</v>
      </c>
      <c r="G558" s="14">
        <v>0.182539682539683</v>
      </c>
      <c r="H558" s="14"/>
      <c r="I558" s="14">
        <v>0.102362204724409</v>
      </c>
      <c r="J558" s="14">
        <v>0.182539682539683</v>
      </c>
      <c r="K558" s="14"/>
      <c r="L558" s="14">
        <v>0.146341463414634</v>
      </c>
      <c r="M558" s="14">
        <v>0.138461538461538</v>
      </c>
      <c r="N558" s="14"/>
      <c r="O558" s="14">
        <v>0.177570093457944</v>
      </c>
      <c r="P558" s="14">
        <v>0.128205128205128</v>
      </c>
      <c r="Q558" s="14">
        <v>0.104477611940299</v>
      </c>
    </row>
    <row r="559" spans="2:17" x14ac:dyDescent="0.2">
      <c r="B559" t="s">
        <v>233</v>
      </c>
      <c r="C559" s="14">
        <v>0.126482213438735</v>
      </c>
      <c r="D559" s="14">
        <v>0.133333333333333</v>
      </c>
      <c r="E559" s="14">
        <v>0.135135135135135</v>
      </c>
      <c r="F559" s="14">
        <v>0.11111111111111099</v>
      </c>
      <c r="G559" s="14">
        <v>0.126984126984127</v>
      </c>
      <c r="H559" s="14"/>
      <c r="I559" s="14">
        <v>0.12598425196850399</v>
      </c>
      <c r="J559" s="14">
        <v>0.126984126984127</v>
      </c>
      <c r="K559" s="14"/>
      <c r="L559" s="14">
        <v>0.146341463414634</v>
      </c>
      <c r="M559" s="14">
        <v>0.107692307692308</v>
      </c>
      <c r="N559" s="14"/>
      <c r="O559" s="14">
        <v>0.10280373831775701</v>
      </c>
      <c r="P559" s="14">
        <v>0.128205128205128</v>
      </c>
      <c r="Q559" s="14">
        <v>0.164179104477612</v>
      </c>
    </row>
    <row r="560" spans="2:17" x14ac:dyDescent="0.2">
      <c r="B560" t="s">
        <v>234</v>
      </c>
      <c r="C560" s="14">
        <v>0.126482213438735</v>
      </c>
      <c r="D560" s="14">
        <v>8.8888888888888906E-2</v>
      </c>
      <c r="E560" s="14">
        <v>8.1081081081081099E-2</v>
      </c>
      <c r="F560" s="14">
        <v>0.2</v>
      </c>
      <c r="G560" s="14">
        <v>0.126984126984127</v>
      </c>
      <c r="H560" s="14"/>
      <c r="I560" s="14">
        <v>0.12598425196850399</v>
      </c>
      <c r="J560" s="14">
        <v>0.126984126984127</v>
      </c>
      <c r="K560" s="14"/>
      <c r="L560" s="14">
        <v>8.1300813008130093E-2</v>
      </c>
      <c r="M560" s="14">
        <v>0.16923076923076899</v>
      </c>
      <c r="N560" s="14"/>
      <c r="O560" s="14">
        <v>0.10280373831775701</v>
      </c>
      <c r="P560" s="14">
        <v>0.20512820512820501</v>
      </c>
      <c r="Q560" s="14">
        <v>7.4626865671641798E-2</v>
      </c>
    </row>
    <row r="561" spans="2:17" x14ac:dyDescent="0.2">
      <c r="B561" t="s">
        <v>235</v>
      </c>
      <c r="C561" s="14">
        <v>0.118577075098814</v>
      </c>
      <c r="D561" s="14">
        <v>4.4444444444444398E-2</v>
      </c>
      <c r="E561" s="14">
        <v>0.21621621621621601</v>
      </c>
      <c r="F561" s="14">
        <v>8.8888888888888906E-2</v>
      </c>
      <c r="G561" s="14">
        <v>0.126984126984127</v>
      </c>
      <c r="H561" s="14"/>
      <c r="I561" s="14">
        <v>0.110236220472441</v>
      </c>
      <c r="J561" s="14">
        <v>0.126984126984127</v>
      </c>
      <c r="K561" s="14"/>
      <c r="L561" s="14">
        <v>9.7560975609756101E-2</v>
      </c>
      <c r="M561" s="14">
        <v>0.138461538461538</v>
      </c>
      <c r="N561" s="14"/>
      <c r="O561" s="14">
        <v>0.11214953271028</v>
      </c>
      <c r="P561" s="14">
        <v>0.115384615384615</v>
      </c>
      <c r="Q561" s="14">
        <v>0.119402985074627</v>
      </c>
    </row>
    <row r="562" spans="2:17" x14ac:dyDescent="0.2">
      <c r="B562" t="s">
        <v>236</v>
      </c>
      <c r="C562" s="14">
        <v>0.114624505928854</v>
      </c>
      <c r="D562" s="14">
        <v>0.133333333333333</v>
      </c>
      <c r="E562" s="14">
        <v>0.135135135135135</v>
      </c>
      <c r="F562" s="14">
        <v>0.11111111111111099</v>
      </c>
      <c r="G562" s="14">
        <v>0.103174603174603</v>
      </c>
      <c r="H562" s="14"/>
      <c r="I562" s="14">
        <v>0.12598425196850399</v>
      </c>
      <c r="J562" s="14">
        <v>0.103174603174603</v>
      </c>
      <c r="K562" s="14"/>
      <c r="L562" s="14">
        <v>0.154471544715447</v>
      </c>
      <c r="M562" s="14">
        <v>7.69230769230769E-2</v>
      </c>
      <c r="N562" s="14"/>
      <c r="O562" s="14">
        <v>0.13084112149532701</v>
      </c>
      <c r="P562" s="14">
        <v>0.141025641025641</v>
      </c>
      <c r="Q562" s="14">
        <v>5.9701492537313397E-2</v>
      </c>
    </row>
    <row r="563" spans="2:17" x14ac:dyDescent="0.2">
      <c r="B563" t="s">
        <v>237</v>
      </c>
      <c r="C563" s="14">
        <v>0.110671936758893</v>
      </c>
      <c r="D563" s="14">
        <v>0.17777777777777801</v>
      </c>
      <c r="E563" s="14">
        <v>0.135135135135135</v>
      </c>
      <c r="F563" s="14">
        <v>8.8888888888888906E-2</v>
      </c>
      <c r="G563" s="14">
        <v>8.7301587301587297E-2</v>
      </c>
      <c r="H563" s="14"/>
      <c r="I563" s="14">
        <v>0.133858267716535</v>
      </c>
      <c r="J563" s="14">
        <v>8.7301587301587297E-2</v>
      </c>
      <c r="K563" s="14"/>
      <c r="L563" s="14">
        <v>0.113821138211382</v>
      </c>
      <c r="M563" s="14">
        <v>0.107692307692308</v>
      </c>
      <c r="N563" s="14"/>
      <c r="O563" s="14">
        <v>0.11214953271028</v>
      </c>
      <c r="P563" s="14">
        <v>0.141025641025641</v>
      </c>
      <c r="Q563" s="14">
        <v>7.4626865671641798E-2</v>
      </c>
    </row>
    <row r="564" spans="2:17" x14ac:dyDescent="0.2">
      <c r="B564" t="s">
        <v>238</v>
      </c>
      <c r="C564" s="14">
        <v>0.106719367588933</v>
      </c>
      <c r="D564" s="14">
        <v>0.11111111111111099</v>
      </c>
      <c r="E564" s="14">
        <v>0.18918918918918901</v>
      </c>
      <c r="F564" s="14">
        <v>0.133333333333333</v>
      </c>
      <c r="G564" s="14">
        <v>7.1428571428571397E-2</v>
      </c>
      <c r="H564" s="14"/>
      <c r="I564" s="14">
        <v>0.14173228346456701</v>
      </c>
      <c r="J564" s="14">
        <v>7.1428571428571397E-2</v>
      </c>
      <c r="K564" s="14"/>
      <c r="L564" s="14">
        <v>0.113821138211382</v>
      </c>
      <c r="M564" s="14">
        <v>0.1</v>
      </c>
      <c r="N564" s="14"/>
      <c r="O564" s="14">
        <v>9.34579439252336E-2</v>
      </c>
      <c r="P564" s="14">
        <v>0.102564102564103</v>
      </c>
      <c r="Q564" s="14">
        <v>0.134328358208955</v>
      </c>
    </row>
    <row r="565" spans="2:17" x14ac:dyDescent="0.2">
      <c r="B565" t="s">
        <v>239</v>
      </c>
      <c r="C565" s="14">
        <v>0.102766798418972</v>
      </c>
      <c r="D565" s="14">
        <v>6.6666666666666693E-2</v>
      </c>
      <c r="E565" s="14">
        <v>0.162162162162162</v>
      </c>
      <c r="F565" s="14">
        <v>8.8888888888888906E-2</v>
      </c>
      <c r="G565" s="14">
        <v>0.103174603174603</v>
      </c>
      <c r="H565" s="14"/>
      <c r="I565" s="14">
        <v>0.102362204724409</v>
      </c>
      <c r="J565" s="14">
        <v>0.103174603174603</v>
      </c>
      <c r="K565" s="14"/>
      <c r="L565" s="14">
        <v>6.50406504065041E-2</v>
      </c>
      <c r="M565" s="14">
        <v>0.138461538461538</v>
      </c>
      <c r="N565" s="14"/>
      <c r="O565" s="14">
        <v>0.121495327102804</v>
      </c>
      <c r="P565" s="14">
        <v>6.4102564102564097E-2</v>
      </c>
      <c r="Q565" s="14">
        <v>0.119402985074627</v>
      </c>
    </row>
    <row r="566" spans="2:17" x14ac:dyDescent="0.2">
      <c r="B566" t="s">
        <v>74</v>
      </c>
      <c r="C566" s="14">
        <v>3.9525691699604697E-3</v>
      </c>
      <c r="D566" s="14">
        <v>0</v>
      </c>
      <c r="E566" s="14">
        <v>0</v>
      </c>
      <c r="F566" s="14">
        <v>0</v>
      </c>
      <c r="G566" s="14">
        <v>7.9365079365079395E-3</v>
      </c>
      <c r="H566" s="14"/>
      <c r="I566" s="14">
        <v>0</v>
      </c>
      <c r="J566" s="14">
        <v>7.9365079365079395E-3</v>
      </c>
      <c r="K566" s="14"/>
      <c r="L566" s="14">
        <v>0</v>
      </c>
      <c r="M566" s="14">
        <v>7.6923076923076901E-3</v>
      </c>
      <c r="N566" s="14"/>
      <c r="O566" s="14">
        <v>9.3457943925233603E-3</v>
      </c>
      <c r="P566" s="14">
        <v>0</v>
      </c>
      <c r="Q566" s="14">
        <v>0</v>
      </c>
    </row>
    <row r="567" spans="2:17" x14ac:dyDescent="0.2">
      <c r="B567" t="s">
        <v>47</v>
      </c>
      <c r="C567" s="14">
        <v>1.58102766798419E-2</v>
      </c>
      <c r="D567" s="14">
        <v>4.4444444444444398E-2</v>
      </c>
      <c r="E567" s="14">
        <v>0</v>
      </c>
      <c r="F567" s="14">
        <v>2.2222222222222199E-2</v>
      </c>
      <c r="G567" s="14">
        <v>7.9365079365079395E-3</v>
      </c>
      <c r="H567" s="14"/>
      <c r="I567" s="14">
        <v>2.3622047244094498E-2</v>
      </c>
      <c r="J567" s="14">
        <v>7.9365079365079395E-3</v>
      </c>
      <c r="K567" s="14"/>
      <c r="L567" s="14">
        <v>1.6260162601626001E-2</v>
      </c>
      <c r="M567" s="14">
        <v>1.5384615384615399E-2</v>
      </c>
      <c r="N567" s="14"/>
      <c r="O567" s="14">
        <v>9.3457943925233603E-3</v>
      </c>
      <c r="P567" s="14">
        <v>1.2820512820512799E-2</v>
      </c>
      <c r="Q567" s="14">
        <v>2.9850746268656699E-2</v>
      </c>
    </row>
    <row r="568" spans="2:17" x14ac:dyDescent="0.2">
      <c r="C568" s="14"/>
      <c r="D568" s="14"/>
      <c r="E568" s="14"/>
      <c r="F568" s="14"/>
      <c r="G568" s="14"/>
      <c r="H568" s="14"/>
      <c r="I568" s="14"/>
      <c r="J568" s="14"/>
      <c r="K568" s="14"/>
      <c r="L568" s="14"/>
      <c r="M568" s="14"/>
      <c r="N568" s="14"/>
      <c r="O568" s="14"/>
      <c r="P568" s="14"/>
      <c r="Q568" s="14"/>
    </row>
    <row r="569" spans="2:17" x14ac:dyDescent="0.2">
      <c r="B569" s="6" t="s">
        <v>254</v>
      </c>
      <c r="C569" s="14"/>
      <c r="D569" s="14"/>
      <c r="E569" s="14"/>
      <c r="F569" s="14"/>
      <c r="G569" s="14"/>
      <c r="H569" s="14"/>
      <c r="I569" s="14"/>
      <c r="J569" s="14"/>
      <c r="K569" s="14"/>
      <c r="L569" s="14"/>
      <c r="M569" s="14"/>
      <c r="N569" s="14"/>
      <c r="O569" s="14"/>
      <c r="P569" s="14"/>
      <c r="Q569" s="14"/>
    </row>
    <row r="570" spans="2:17" x14ac:dyDescent="0.2">
      <c r="B570" s="17" t="s">
        <v>49</v>
      </c>
      <c r="C570" s="14"/>
      <c r="D570" s="14"/>
      <c r="E570" s="14"/>
      <c r="F570" s="14"/>
      <c r="G570" s="14"/>
      <c r="H570" s="14"/>
      <c r="I570" s="14"/>
      <c r="J570" s="14"/>
      <c r="K570" s="14"/>
      <c r="L570" s="14"/>
      <c r="M570" s="14"/>
      <c r="N570" s="14"/>
      <c r="O570" s="14"/>
      <c r="P570" s="14"/>
      <c r="Q570" s="14"/>
    </row>
    <row r="571" spans="2:17" x14ac:dyDescent="0.2">
      <c r="B571" t="s">
        <v>241</v>
      </c>
      <c r="C571" s="14">
        <v>0.33992094861660099</v>
      </c>
      <c r="D571" s="14">
        <v>0.35555555555555601</v>
      </c>
      <c r="E571" s="14">
        <v>0.27027027027027001</v>
      </c>
      <c r="F571" s="14">
        <v>0.48888888888888898</v>
      </c>
      <c r="G571" s="14">
        <v>0.30158730158730201</v>
      </c>
      <c r="H571" s="14"/>
      <c r="I571" s="14">
        <v>0.37795275590551197</v>
      </c>
      <c r="J571" s="14">
        <v>0.30158730158730201</v>
      </c>
      <c r="K571" s="14"/>
      <c r="L571" s="14">
        <v>0.34959349593495898</v>
      </c>
      <c r="M571" s="14">
        <v>0.33076923076923098</v>
      </c>
      <c r="N571" s="14"/>
      <c r="O571" s="14">
        <v>0.28037383177570102</v>
      </c>
      <c r="P571" s="14">
        <v>0.39743589743589702</v>
      </c>
      <c r="Q571" s="14">
        <v>0.37313432835820898</v>
      </c>
    </row>
    <row r="572" spans="2:17" x14ac:dyDescent="0.2">
      <c r="B572" t="s">
        <v>242</v>
      </c>
      <c r="C572" s="14">
        <v>0.25691699604743101</v>
      </c>
      <c r="D572" s="14">
        <v>0.22222222222222199</v>
      </c>
      <c r="E572" s="14">
        <v>0.21621621621621601</v>
      </c>
      <c r="F572" s="14">
        <v>0.22222222222222199</v>
      </c>
      <c r="G572" s="14">
        <v>0.293650793650794</v>
      </c>
      <c r="H572" s="14"/>
      <c r="I572" s="14">
        <v>0.220472440944882</v>
      </c>
      <c r="J572" s="14">
        <v>0.293650793650794</v>
      </c>
      <c r="K572" s="14"/>
      <c r="L572" s="14">
        <v>0.25203252032520301</v>
      </c>
      <c r="M572" s="14">
        <v>0.261538461538462</v>
      </c>
      <c r="N572" s="14"/>
      <c r="O572" s="14">
        <v>0.289719626168224</v>
      </c>
      <c r="P572" s="14">
        <v>0.243589743589744</v>
      </c>
      <c r="Q572" s="14">
        <v>0.22388059701492499</v>
      </c>
    </row>
    <row r="573" spans="2:17" x14ac:dyDescent="0.2">
      <c r="B573" t="s">
        <v>243</v>
      </c>
      <c r="C573" s="14">
        <v>0.24505928853754899</v>
      </c>
      <c r="D573" s="14">
        <v>0.155555555555556</v>
      </c>
      <c r="E573" s="14">
        <v>0.21621621621621601</v>
      </c>
      <c r="F573" s="14">
        <v>0.24444444444444399</v>
      </c>
      <c r="G573" s="14">
        <v>0.28571428571428598</v>
      </c>
      <c r="H573" s="14"/>
      <c r="I573" s="14">
        <v>0.20472440944881901</v>
      </c>
      <c r="J573" s="14">
        <v>0.28571428571428598</v>
      </c>
      <c r="K573" s="14"/>
      <c r="L573" s="14">
        <v>0.22764227642276399</v>
      </c>
      <c r="M573" s="14">
        <v>0.261538461538462</v>
      </c>
      <c r="N573" s="14"/>
      <c r="O573" s="14">
        <v>0.27102803738317799</v>
      </c>
      <c r="P573" s="14">
        <v>0.269230769230769</v>
      </c>
      <c r="Q573" s="14">
        <v>0.164179104477612</v>
      </c>
    </row>
    <row r="574" spans="2:17" x14ac:dyDescent="0.2">
      <c r="B574" t="s">
        <v>244</v>
      </c>
      <c r="C574" s="14">
        <v>0.24110671936758901</v>
      </c>
      <c r="D574" s="14">
        <v>0.24444444444444399</v>
      </c>
      <c r="E574" s="14">
        <v>0.162162162162162</v>
      </c>
      <c r="F574" s="14">
        <v>0.28888888888888897</v>
      </c>
      <c r="G574" s="14">
        <v>0.24603174603174599</v>
      </c>
      <c r="H574" s="14"/>
      <c r="I574" s="14">
        <v>0.23622047244094499</v>
      </c>
      <c r="J574" s="14">
        <v>0.24603174603174599</v>
      </c>
      <c r="K574" s="14"/>
      <c r="L574" s="14">
        <v>0.276422764227642</v>
      </c>
      <c r="M574" s="14">
        <v>0.20769230769230801</v>
      </c>
      <c r="N574" s="14"/>
      <c r="O574" s="14">
        <v>0.19626168224299101</v>
      </c>
      <c r="P574" s="14">
        <v>0.28205128205128199</v>
      </c>
      <c r="Q574" s="14">
        <v>0.26865671641791</v>
      </c>
    </row>
    <row r="575" spans="2:17" x14ac:dyDescent="0.2">
      <c r="B575" t="s">
        <v>245</v>
      </c>
      <c r="C575" s="14">
        <v>0.24110671936758901</v>
      </c>
      <c r="D575" s="14">
        <v>6.6666666666666693E-2</v>
      </c>
      <c r="E575" s="14">
        <v>0.27027027027027001</v>
      </c>
      <c r="F575" s="14">
        <v>0.155555555555556</v>
      </c>
      <c r="G575" s="14">
        <v>0.32539682539682502</v>
      </c>
      <c r="H575" s="14"/>
      <c r="I575" s="14">
        <v>0.15748031496063</v>
      </c>
      <c r="J575" s="14">
        <v>0.32539682539682502</v>
      </c>
      <c r="K575" s="14"/>
      <c r="L575" s="14">
        <v>0.30081300813008099</v>
      </c>
      <c r="M575" s="14">
        <v>0.18461538461538499</v>
      </c>
      <c r="N575" s="14"/>
      <c r="O575" s="14">
        <v>0.19626168224299101</v>
      </c>
      <c r="P575" s="14">
        <v>0.28205128205128199</v>
      </c>
      <c r="Q575" s="14">
        <v>0.26865671641791</v>
      </c>
    </row>
    <row r="576" spans="2:17" x14ac:dyDescent="0.2">
      <c r="B576" t="s">
        <v>246</v>
      </c>
      <c r="C576" s="14">
        <v>0.217391304347826</v>
      </c>
      <c r="D576" s="14">
        <v>0.31111111111111101</v>
      </c>
      <c r="E576" s="14">
        <v>0.29729729729729698</v>
      </c>
      <c r="F576" s="14">
        <v>0.11111111111111099</v>
      </c>
      <c r="G576" s="14">
        <v>0.19841269841269801</v>
      </c>
      <c r="H576" s="14"/>
      <c r="I576" s="14">
        <v>0.23622047244094499</v>
      </c>
      <c r="J576" s="14">
        <v>0.19841269841269801</v>
      </c>
      <c r="K576" s="14"/>
      <c r="L576" s="14">
        <v>0.18699186991869901</v>
      </c>
      <c r="M576" s="14">
        <v>0.246153846153846</v>
      </c>
      <c r="N576" s="14"/>
      <c r="O576" s="14">
        <v>0.15887850467289699</v>
      </c>
      <c r="P576" s="14">
        <v>0.20512820512820501</v>
      </c>
      <c r="Q576" s="14">
        <v>0.328358208955224</v>
      </c>
    </row>
    <row r="577" spans="2:17" x14ac:dyDescent="0.2">
      <c r="B577" t="s">
        <v>247</v>
      </c>
      <c r="C577" s="14">
        <v>0.189723320158103</v>
      </c>
      <c r="D577" s="14">
        <v>0.31111111111111101</v>
      </c>
      <c r="E577" s="14">
        <v>0.135135135135135</v>
      </c>
      <c r="F577" s="14">
        <v>0.133333333333333</v>
      </c>
      <c r="G577" s="14">
        <v>0.182539682539683</v>
      </c>
      <c r="H577" s="14"/>
      <c r="I577" s="14">
        <v>0.196850393700787</v>
      </c>
      <c r="J577" s="14">
        <v>0.182539682539683</v>
      </c>
      <c r="K577" s="14"/>
      <c r="L577" s="14">
        <v>0.22764227642276399</v>
      </c>
      <c r="M577" s="14">
        <v>0.15384615384615399</v>
      </c>
      <c r="N577" s="14"/>
      <c r="O577" s="14">
        <v>0.177570093457944</v>
      </c>
      <c r="P577" s="14">
        <v>0.17948717948717899</v>
      </c>
      <c r="Q577" s="14">
        <v>0.22388059701492499</v>
      </c>
    </row>
    <row r="578" spans="2:17" x14ac:dyDescent="0.2">
      <c r="B578" t="s">
        <v>248</v>
      </c>
      <c r="C578" s="14">
        <v>0.18181818181818199</v>
      </c>
      <c r="D578" s="14">
        <v>0.133333333333333</v>
      </c>
      <c r="E578" s="14">
        <v>0.29729729729729698</v>
      </c>
      <c r="F578" s="14">
        <v>0.2</v>
      </c>
      <c r="G578" s="14">
        <v>0.158730158730159</v>
      </c>
      <c r="H578" s="14"/>
      <c r="I578" s="14">
        <v>0.20472440944881901</v>
      </c>
      <c r="J578" s="14">
        <v>0.158730158730159</v>
      </c>
      <c r="K578" s="14"/>
      <c r="L578" s="14">
        <v>0.18699186991869901</v>
      </c>
      <c r="M578" s="14">
        <v>0.17692307692307699</v>
      </c>
      <c r="N578" s="14"/>
      <c r="O578" s="14">
        <v>0.177570093457944</v>
      </c>
      <c r="P578" s="14">
        <v>0.19230769230769201</v>
      </c>
      <c r="Q578" s="14">
        <v>0.164179104477612</v>
      </c>
    </row>
    <row r="579" spans="2:17" x14ac:dyDescent="0.2">
      <c r="B579" t="s">
        <v>249</v>
      </c>
      <c r="C579" s="14">
        <v>0.154150197628458</v>
      </c>
      <c r="D579" s="14">
        <v>0.133333333333333</v>
      </c>
      <c r="E579" s="14">
        <v>0.21621621621621601</v>
      </c>
      <c r="F579" s="14">
        <v>0.11111111111111099</v>
      </c>
      <c r="G579" s="14">
        <v>0.158730158730159</v>
      </c>
      <c r="H579" s="14"/>
      <c r="I579" s="14">
        <v>0.14960629921259799</v>
      </c>
      <c r="J579" s="14">
        <v>0.158730158730159</v>
      </c>
      <c r="K579" s="14"/>
      <c r="L579" s="14">
        <v>0.17073170731707299</v>
      </c>
      <c r="M579" s="14">
        <v>0.138461538461538</v>
      </c>
      <c r="N579" s="14"/>
      <c r="O579" s="14">
        <v>0.15887850467289699</v>
      </c>
      <c r="P579" s="14">
        <v>0.115384615384615</v>
      </c>
      <c r="Q579" s="14">
        <v>0.19402985074626899</v>
      </c>
    </row>
    <row r="580" spans="2:17" x14ac:dyDescent="0.2">
      <c r="B580" t="s">
        <v>250</v>
      </c>
      <c r="C580" s="14">
        <v>0.15019762845849799</v>
      </c>
      <c r="D580" s="14">
        <v>0.155555555555556</v>
      </c>
      <c r="E580" s="14">
        <v>0.108108108108108</v>
      </c>
      <c r="F580" s="14">
        <v>0.17777777777777801</v>
      </c>
      <c r="G580" s="14">
        <v>0.15079365079365101</v>
      </c>
      <c r="H580" s="14"/>
      <c r="I580" s="14">
        <v>0.14960629921259799</v>
      </c>
      <c r="J580" s="14">
        <v>0.15079365079365101</v>
      </c>
      <c r="K580" s="14"/>
      <c r="L580" s="14">
        <v>0.146341463414634</v>
      </c>
      <c r="M580" s="14">
        <v>0.15384615384615399</v>
      </c>
      <c r="N580" s="14"/>
      <c r="O580" s="14">
        <v>0.14953271028037399</v>
      </c>
      <c r="P580" s="14">
        <v>0.141025641025641</v>
      </c>
      <c r="Q580" s="14">
        <v>0.164179104477612</v>
      </c>
    </row>
    <row r="581" spans="2:17" x14ac:dyDescent="0.2">
      <c r="B581" t="s">
        <v>251</v>
      </c>
      <c r="C581" s="14">
        <v>0.118577075098814</v>
      </c>
      <c r="D581" s="14">
        <v>8.8888888888888906E-2</v>
      </c>
      <c r="E581" s="14">
        <v>5.4054054054054099E-2</v>
      </c>
      <c r="F581" s="14">
        <v>8.8888888888888906E-2</v>
      </c>
      <c r="G581" s="14">
        <v>0.158730158730159</v>
      </c>
      <c r="H581" s="14"/>
      <c r="I581" s="14">
        <v>7.8740157480315001E-2</v>
      </c>
      <c r="J581" s="14">
        <v>0.158730158730159</v>
      </c>
      <c r="K581" s="14"/>
      <c r="L581" s="14">
        <v>0.12195121951219499</v>
      </c>
      <c r="M581" s="14">
        <v>0.115384615384615</v>
      </c>
      <c r="N581" s="14"/>
      <c r="O581" s="14">
        <v>0.121495327102804</v>
      </c>
      <c r="P581" s="14">
        <v>0.141025641025641</v>
      </c>
      <c r="Q581" s="14">
        <v>8.9552238805970102E-2</v>
      </c>
    </row>
    <row r="582" spans="2:17" x14ac:dyDescent="0.2">
      <c r="B582" t="s">
        <v>252</v>
      </c>
      <c r="C582" s="14">
        <v>7.9051383399209502E-2</v>
      </c>
      <c r="D582" s="14">
        <v>4.4444444444444398E-2</v>
      </c>
      <c r="E582" s="14">
        <v>0.135135135135135</v>
      </c>
      <c r="F582" s="14">
        <v>0.11111111111111099</v>
      </c>
      <c r="G582" s="14">
        <v>6.3492063492063502E-2</v>
      </c>
      <c r="H582" s="14"/>
      <c r="I582" s="14">
        <v>9.4488188976377993E-2</v>
      </c>
      <c r="J582" s="14">
        <v>6.3492063492063502E-2</v>
      </c>
      <c r="K582" s="14"/>
      <c r="L582" s="14">
        <v>6.50406504065041E-2</v>
      </c>
      <c r="M582" s="14">
        <v>9.2307692307692299E-2</v>
      </c>
      <c r="N582" s="14"/>
      <c r="O582" s="14">
        <v>8.4112149532710304E-2</v>
      </c>
      <c r="P582" s="14">
        <v>5.1282051282051301E-2</v>
      </c>
      <c r="Q582" s="14">
        <v>0.104477611940299</v>
      </c>
    </row>
    <row r="583" spans="2:17" x14ac:dyDescent="0.2">
      <c r="B583" t="s">
        <v>253</v>
      </c>
      <c r="C583" s="14">
        <v>5.1383399209486202E-2</v>
      </c>
      <c r="D583" s="14">
        <v>2.2222222222222199E-2</v>
      </c>
      <c r="E583" s="14">
        <v>8.1081081081081099E-2</v>
      </c>
      <c r="F583" s="14">
        <v>4.4444444444444398E-2</v>
      </c>
      <c r="G583" s="14">
        <v>5.5555555555555601E-2</v>
      </c>
      <c r="H583" s="14"/>
      <c r="I583" s="14">
        <v>4.7244094488188997E-2</v>
      </c>
      <c r="J583" s="14">
        <v>5.5555555555555601E-2</v>
      </c>
      <c r="K583" s="14"/>
      <c r="L583" s="14">
        <v>4.8780487804878099E-2</v>
      </c>
      <c r="M583" s="14">
        <v>5.3846153846153801E-2</v>
      </c>
      <c r="N583" s="14"/>
      <c r="O583" s="14">
        <v>8.4112149532710304E-2</v>
      </c>
      <c r="P583" s="14">
        <v>2.5641025641025599E-2</v>
      </c>
      <c r="Q583" s="14">
        <v>1.49253731343284E-2</v>
      </c>
    </row>
    <row r="584" spans="2:17" x14ac:dyDescent="0.2">
      <c r="B584" t="s">
        <v>47</v>
      </c>
      <c r="C584" s="14">
        <v>3.1620553359683799E-2</v>
      </c>
      <c r="D584" s="14">
        <v>4.4444444444444398E-2</v>
      </c>
      <c r="E584" s="14">
        <v>2.7027027027027001E-2</v>
      </c>
      <c r="F584" s="14">
        <v>4.4444444444444398E-2</v>
      </c>
      <c r="G584" s="14">
        <v>2.3809523809523801E-2</v>
      </c>
      <c r="H584" s="14"/>
      <c r="I584" s="14">
        <v>3.9370078740157501E-2</v>
      </c>
      <c r="J584" s="14">
        <v>2.3809523809523801E-2</v>
      </c>
      <c r="K584" s="14"/>
      <c r="L584" s="14">
        <v>4.0650406504064998E-2</v>
      </c>
      <c r="M584" s="14">
        <v>2.3076923076923099E-2</v>
      </c>
      <c r="N584" s="14"/>
      <c r="O584" s="14">
        <v>3.7383177570093497E-2</v>
      </c>
      <c r="P584" s="14">
        <v>1.2820512820512799E-2</v>
      </c>
      <c r="Q584" s="14">
        <v>4.47761194029851E-2</v>
      </c>
    </row>
    <row r="585" spans="2:17" x14ac:dyDescent="0.2">
      <c r="C585" s="14"/>
      <c r="D585" s="14"/>
      <c r="E585" s="14"/>
      <c r="F585" s="14"/>
      <c r="G585" s="14"/>
      <c r="H585" s="14"/>
      <c r="I585" s="14"/>
      <c r="J585" s="14"/>
      <c r="K585" s="14"/>
      <c r="L585" s="14"/>
      <c r="M585" s="14"/>
      <c r="N585" s="14"/>
      <c r="O585" s="14"/>
      <c r="P585" s="14"/>
      <c r="Q585" s="14"/>
    </row>
    <row r="586" spans="2:17" x14ac:dyDescent="0.2">
      <c r="C586" s="14"/>
      <c r="D586" s="14"/>
      <c r="E586" s="14"/>
      <c r="F586" s="14"/>
      <c r="G586" s="14"/>
      <c r="H586" s="14"/>
      <c r="I586" s="14"/>
      <c r="J586" s="14"/>
      <c r="K586" s="14"/>
      <c r="L586" s="14"/>
      <c r="M586" s="14"/>
      <c r="N586" s="14"/>
      <c r="O586" s="14"/>
      <c r="P586" s="14"/>
      <c r="Q586" s="14"/>
    </row>
    <row r="587" spans="2:17" x14ac:dyDescent="0.2">
      <c r="C587" s="14"/>
      <c r="D587" s="14"/>
      <c r="E587" s="14"/>
      <c r="F587" s="14"/>
      <c r="G587" s="14"/>
      <c r="H587" s="14"/>
      <c r="I587" s="14"/>
      <c r="J587" s="14"/>
      <c r="K587" s="14"/>
      <c r="L587" s="14"/>
      <c r="M587" s="14"/>
      <c r="N587" s="14"/>
      <c r="O587" s="14"/>
      <c r="P587" s="14"/>
      <c r="Q587" s="14"/>
    </row>
  </sheetData>
  <mergeCells count="5">
    <mergeCell ref="D5:G5"/>
    <mergeCell ref="I5:J5"/>
    <mergeCell ref="L5:M5"/>
    <mergeCell ref="O5:Q5"/>
    <mergeCell ref="D2:O2"/>
  </mergeCells>
  <pageMargins left="0.7" right="0.7" top="0.75" bottom="0.75" header="0.3" footer="0.3"/>
  <pageSetup paperSize="9"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Q26"/>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179</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32" x14ac:dyDescent="0.2">
      <c r="B8" s="15" t="s">
        <v>167</v>
      </c>
      <c r="C8" s="14">
        <v>0.37944664031620601</v>
      </c>
      <c r="D8" s="14">
        <v>0.22222222222222199</v>
      </c>
      <c r="E8" s="14">
        <v>0.35135135135135098</v>
      </c>
      <c r="F8" s="14">
        <v>0.33333333333333298</v>
      </c>
      <c r="G8" s="14">
        <v>0.46031746031746001</v>
      </c>
      <c r="H8" s="14"/>
      <c r="I8" s="14">
        <v>0.29921259842519699</v>
      </c>
      <c r="J8" s="14">
        <v>0.46031746031746001</v>
      </c>
      <c r="K8" s="14"/>
      <c r="L8" s="14">
        <v>0.37398373983739802</v>
      </c>
      <c r="M8" s="14">
        <v>0.38461538461538503</v>
      </c>
      <c r="N8" s="14"/>
      <c r="O8" s="14">
        <v>0.39252336448598102</v>
      </c>
      <c r="P8" s="14">
        <v>0.35897435897435898</v>
      </c>
      <c r="Q8" s="14">
        <v>0.38805970149253699</v>
      </c>
    </row>
    <row r="9" spans="2:17" ht="32" x14ac:dyDescent="0.2">
      <c r="B9" s="15" t="s">
        <v>168</v>
      </c>
      <c r="C9" s="14">
        <v>0.312252964426877</v>
      </c>
      <c r="D9" s="14">
        <v>0.37777777777777799</v>
      </c>
      <c r="E9" s="14">
        <v>0.37837837837837801</v>
      </c>
      <c r="F9" s="14">
        <v>0.33333333333333298</v>
      </c>
      <c r="G9" s="14">
        <v>0.26190476190476197</v>
      </c>
      <c r="H9" s="14"/>
      <c r="I9" s="14">
        <v>0.36220472440944901</v>
      </c>
      <c r="J9" s="14">
        <v>0.26190476190476197</v>
      </c>
      <c r="K9" s="14"/>
      <c r="L9" s="14">
        <v>0.34959349593495898</v>
      </c>
      <c r="M9" s="14">
        <v>0.27692307692307699</v>
      </c>
      <c r="N9" s="14"/>
      <c r="O9" s="14">
        <v>0.25233644859813098</v>
      </c>
      <c r="P9" s="14">
        <v>0.35897435897435898</v>
      </c>
      <c r="Q9" s="14">
        <v>0.35820895522388102</v>
      </c>
    </row>
    <row r="10" spans="2:17" ht="16" x14ac:dyDescent="0.2">
      <c r="B10" s="15" t="s">
        <v>169</v>
      </c>
      <c r="C10" s="14">
        <v>0.30039525691699598</v>
      </c>
      <c r="D10" s="14">
        <v>0.28888888888888897</v>
      </c>
      <c r="E10" s="14">
        <v>0.24324324324324301</v>
      </c>
      <c r="F10" s="14">
        <v>0.2</v>
      </c>
      <c r="G10" s="14">
        <v>0.35714285714285698</v>
      </c>
      <c r="H10" s="14"/>
      <c r="I10" s="14">
        <v>0.244094488188976</v>
      </c>
      <c r="J10" s="14">
        <v>0.35714285714285698</v>
      </c>
      <c r="K10" s="14"/>
      <c r="L10" s="14">
        <v>0.33333333333333298</v>
      </c>
      <c r="M10" s="14">
        <v>0.269230769230769</v>
      </c>
      <c r="N10" s="14"/>
      <c r="O10" s="14">
        <v>0.242990654205607</v>
      </c>
      <c r="P10" s="14">
        <v>0.30769230769230799</v>
      </c>
      <c r="Q10" s="14">
        <v>0.37313432835820898</v>
      </c>
    </row>
    <row r="11" spans="2:17" ht="32" x14ac:dyDescent="0.2">
      <c r="B11" s="15" t="s">
        <v>170</v>
      </c>
      <c r="C11" s="14">
        <v>0.15019762845849799</v>
      </c>
      <c r="D11" s="14">
        <v>0.17777777777777801</v>
      </c>
      <c r="E11" s="14">
        <v>5.4054054054054099E-2</v>
      </c>
      <c r="F11" s="14">
        <v>0.133333333333333</v>
      </c>
      <c r="G11" s="14">
        <v>0.17460317460317501</v>
      </c>
      <c r="H11" s="14"/>
      <c r="I11" s="14">
        <v>0.12598425196850399</v>
      </c>
      <c r="J11" s="14">
        <v>0.17460317460317501</v>
      </c>
      <c r="K11" s="14"/>
      <c r="L11" s="14">
        <v>0.17073170731707299</v>
      </c>
      <c r="M11" s="14">
        <v>0.130769230769231</v>
      </c>
      <c r="N11" s="14"/>
      <c r="O11" s="14">
        <v>0.19626168224299101</v>
      </c>
      <c r="P11" s="14">
        <v>0.16666666666666699</v>
      </c>
      <c r="Q11" s="14">
        <v>5.9701492537313397E-2</v>
      </c>
    </row>
    <row r="12" spans="2:17" ht="32" x14ac:dyDescent="0.2">
      <c r="B12" s="15" t="s">
        <v>171</v>
      </c>
      <c r="C12" s="14">
        <v>0.138339920948617</v>
      </c>
      <c r="D12" s="14">
        <v>8.8888888888888906E-2</v>
      </c>
      <c r="E12" s="14">
        <v>0.135135135135135</v>
      </c>
      <c r="F12" s="14">
        <v>0.22222222222222199</v>
      </c>
      <c r="G12" s="14">
        <v>0.126984126984127</v>
      </c>
      <c r="H12" s="14"/>
      <c r="I12" s="14">
        <v>0.14960629921259799</v>
      </c>
      <c r="J12" s="14">
        <v>0.126984126984127</v>
      </c>
      <c r="K12" s="14"/>
      <c r="L12" s="14">
        <v>0.12195121951219499</v>
      </c>
      <c r="M12" s="14">
        <v>0.15384615384615399</v>
      </c>
      <c r="N12" s="14"/>
      <c r="O12" s="14">
        <v>0.14953271028037399</v>
      </c>
      <c r="P12" s="14">
        <v>0.15384615384615399</v>
      </c>
      <c r="Q12" s="14">
        <v>0.104477611940299</v>
      </c>
    </row>
    <row r="13" spans="2:17" ht="16" x14ac:dyDescent="0.2">
      <c r="B13" s="15" t="s">
        <v>172</v>
      </c>
      <c r="C13" s="14">
        <v>0.13043478260869601</v>
      </c>
      <c r="D13" s="14">
        <v>0.22222222222222199</v>
      </c>
      <c r="E13" s="14">
        <v>0.18918918918918901</v>
      </c>
      <c r="F13" s="14">
        <v>0.133333333333333</v>
      </c>
      <c r="G13" s="14">
        <v>7.9365079365079402E-2</v>
      </c>
      <c r="H13" s="14"/>
      <c r="I13" s="14">
        <v>0.181102362204724</v>
      </c>
      <c r="J13" s="14">
        <v>7.9365079365079402E-2</v>
      </c>
      <c r="K13" s="14"/>
      <c r="L13" s="14">
        <v>0.146341463414634</v>
      </c>
      <c r="M13" s="14">
        <v>0.115384615384615</v>
      </c>
      <c r="N13" s="14"/>
      <c r="O13" s="14">
        <v>0.121495327102804</v>
      </c>
      <c r="P13" s="14">
        <v>0.128205128205128</v>
      </c>
      <c r="Q13" s="14">
        <v>0.134328358208955</v>
      </c>
    </row>
    <row r="14" spans="2:17" ht="16" x14ac:dyDescent="0.2">
      <c r="B14" s="15" t="s">
        <v>173</v>
      </c>
      <c r="C14" s="14">
        <v>0.102766798418972</v>
      </c>
      <c r="D14" s="14">
        <v>4.4444444444444398E-2</v>
      </c>
      <c r="E14" s="14">
        <v>5.4054054054054099E-2</v>
      </c>
      <c r="F14" s="14">
        <v>0.11111111111111099</v>
      </c>
      <c r="G14" s="14">
        <v>0.134920634920635</v>
      </c>
      <c r="H14" s="14"/>
      <c r="I14" s="14">
        <v>7.0866141732283505E-2</v>
      </c>
      <c r="J14" s="14">
        <v>0.134920634920635</v>
      </c>
      <c r="K14" s="14"/>
      <c r="L14" s="14">
        <v>7.3170731707317097E-2</v>
      </c>
      <c r="M14" s="14">
        <v>0.130769230769231</v>
      </c>
      <c r="N14" s="14"/>
      <c r="O14" s="14">
        <v>0.121495327102804</v>
      </c>
      <c r="P14" s="14">
        <v>0.141025641025641</v>
      </c>
      <c r="Q14" s="14">
        <v>2.9850746268656699E-2</v>
      </c>
    </row>
    <row r="15" spans="2:17" ht="16" x14ac:dyDescent="0.2">
      <c r="B15" s="15" t="s">
        <v>174</v>
      </c>
      <c r="C15" s="14">
        <v>7.5098814229248995E-2</v>
      </c>
      <c r="D15" s="14">
        <v>6.6666666666666693E-2</v>
      </c>
      <c r="E15" s="14">
        <v>0.135135135135135</v>
      </c>
      <c r="F15" s="14">
        <v>0.11111111111111099</v>
      </c>
      <c r="G15" s="14">
        <v>4.7619047619047603E-2</v>
      </c>
      <c r="H15" s="14"/>
      <c r="I15" s="14">
        <v>0.102362204724409</v>
      </c>
      <c r="J15" s="14">
        <v>4.7619047619047603E-2</v>
      </c>
      <c r="K15" s="14"/>
      <c r="L15" s="14">
        <v>9.7560975609756101E-2</v>
      </c>
      <c r="M15" s="14">
        <v>5.3846153846153801E-2</v>
      </c>
      <c r="N15" s="14"/>
      <c r="O15" s="14">
        <v>8.4112149532710304E-2</v>
      </c>
      <c r="P15" s="14">
        <v>8.9743589743589702E-2</v>
      </c>
      <c r="Q15" s="14">
        <v>4.47761194029851E-2</v>
      </c>
    </row>
    <row r="16" spans="2:17" ht="32" x14ac:dyDescent="0.2">
      <c r="B16" s="15" t="s">
        <v>175</v>
      </c>
      <c r="C16" s="14">
        <v>6.7193675889328106E-2</v>
      </c>
      <c r="D16" s="14">
        <v>8.8888888888888906E-2</v>
      </c>
      <c r="E16" s="14">
        <v>5.4054054054054099E-2</v>
      </c>
      <c r="F16" s="14">
        <v>4.4444444444444398E-2</v>
      </c>
      <c r="G16" s="14">
        <v>7.1428571428571397E-2</v>
      </c>
      <c r="H16" s="14"/>
      <c r="I16" s="14">
        <v>6.2992125984251995E-2</v>
      </c>
      <c r="J16" s="14">
        <v>7.1428571428571397E-2</v>
      </c>
      <c r="K16" s="14"/>
      <c r="L16" s="14">
        <v>7.3170731707317097E-2</v>
      </c>
      <c r="M16" s="14">
        <v>6.15384615384615E-2</v>
      </c>
      <c r="N16" s="14"/>
      <c r="O16" s="14">
        <v>8.4112149532710304E-2</v>
      </c>
      <c r="P16" s="14">
        <v>5.1282051282051301E-2</v>
      </c>
      <c r="Q16" s="14">
        <v>5.9701492537313397E-2</v>
      </c>
    </row>
    <row r="17" spans="2:17" ht="16" x14ac:dyDescent="0.2">
      <c r="B17" s="15" t="s">
        <v>176</v>
      </c>
      <c r="C17" s="14">
        <v>4.7430830039525702E-2</v>
      </c>
      <c r="D17" s="14">
        <v>2.2222222222222199E-2</v>
      </c>
      <c r="E17" s="14">
        <v>2.7027027027027001E-2</v>
      </c>
      <c r="F17" s="14">
        <v>8.8888888888888906E-2</v>
      </c>
      <c r="G17" s="14">
        <v>4.7619047619047603E-2</v>
      </c>
      <c r="H17" s="14"/>
      <c r="I17" s="14">
        <v>4.7244094488188997E-2</v>
      </c>
      <c r="J17" s="14">
        <v>4.7619047619047603E-2</v>
      </c>
      <c r="K17" s="14"/>
      <c r="L17" s="14">
        <v>4.8780487804878099E-2</v>
      </c>
      <c r="M17" s="14">
        <v>4.6153846153846198E-2</v>
      </c>
      <c r="N17" s="14"/>
      <c r="O17" s="14">
        <v>5.60747663551402E-2</v>
      </c>
      <c r="P17" s="14">
        <v>3.8461538461538498E-2</v>
      </c>
      <c r="Q17" s="14">
        <v>4.47761194029851E-2</v>
      </c>
    </row>
    <row r="18" spans="2:17" ht="16" x14ac:dyDescent="0.2">
      <c r="B18" s="15" t="s">
        <v>177</v>
      </c>
      <c r="C18" s="14">
        <v>3.9525691699604702E-2</v>
      </c>
      <c r="D18" s="14">
        <v>0</v>
      </c>
      <c r="E18" s="14">
        <v>5.4054054054054099E-2</v>
      </c>
      <c r="F18" s="14">
        <v>4.4444444444444398E-2</v>
      </c>
      <c r="G18" s="14">
        <v>4.7619047619047603E-2</v>
      </c>
      <c r="H18" s="14"/>
      <c r="I18" s="14">
        <v>3.1496062992125998E-2</v>
      </c>
      <c r="J18" s="14">
        <v>4.7619047619047603E-2</v>
      </c>
      <c r="K18" s="14"/>
      <c r="L18" s="14">
        <v>4.0650406504064998E-2</v>
      </c>
      <c r="M18" s="14">
        <v>3.8461538461538498E-2</v>
      </c>
      <c r="N18" s="14"/>
      <c r="O18" s="14">
        <v>2.80373831775701E-2</v>
      </c>
      <c r="P18" s="14">
        <v>2.5641025641025599E-2</v>
      </c>
      <c r="Q18" s="14">
        <v>7.4626865671641798E-2</v>
      </c>
    </row>
    <row r="19" spans="2:17" ht="16" x14ac:dyDescent="0.2">
      <c r="B19" s="15" t="s">
        <v>178</v>
      </c>
      <c r="C19" s="14">
        <v>2.7667984189723299E-2</v>
      </c>
      <c r="D19" s="14">
        <v>0</v>
      </c>
      <c r="E19" s="14">
        <v>5.4054054054054099E-2</v>
      </c>
      <c r="F19" s="14">
        <v>0</v>
      </c>
      <c r="G19" s="14">
        <v>3.9682539682539701E-2</v>
      </c>
      <c r="H19" s="14"/>
      <c r="I19" s="14">
        <v>1.5748031496062999E-2</v>
      </c>
      <c r="J19" s="14">
        <v>3.9682539682539701E-2</v>
      </c>
      <c r="K19" s="14"/>
      <c r="L19" s="14">
        <v>1.6260162601626001E-2</v>
      </c>
      <c r="M19" s="14">
        <v>3.8461538461538498E-2</v>
      </c>
      <c r="N19" s="14"/>
      <c r="O19" s="14">
        <v>2.80373831775701E-2</v>
      </c>
      <c r="P19" s="14">
        <v>3.8461538461538498E-2</v>
      </c>
      <c r="Q19" s="14">
        <v>1.49253731343284E-2</v>
      </c>
    </row>
    <row r="20" spans="2:17" ht="16" x14ac:dyDescent="0.2">
      <c r="B20" s="15" t="s">
        <v>74</v>
      </c>
      <c r="C20" s="14">
        <v>2.3715415019762799E-2</v>
      </c>
      <c r="D20" s="14">
        <v>6.6666666666666693E-2</v>
      </c>
      <c r="E20" s="14">
        <v>5.4054054054054099E-2</v>
      </c>
      <c r="F20" s="14">
        <v>0</v>
      </c>
      <c r="G20" s="14">
        <v>7.9365079365079395E-3</v>
      </c>
      <c r="H20" s="14"/>
      <c r="I20" s="14">
        <v>3.9370078740157501E-2</v>
      </c>
      <c r="J20" s="14">
        <v>7.9365079365079395E-3</v>
      </c>
      <c r="K20" s="14"/>
      <c r="L20" s="14">
        <v>2.4390243902439001E-2</v>
      </c>
      <c r="M20" s="14">
        <v>2.3076923076923099E-2</v>
      </c>
      <c r="N20" s="14"/>
      <c r="O20" s="14">
        <v>1.86915887850467E-2</v>
      </c>
      <c r="P20" s="14">
        <v>0</v>
      </c>
      <c r="Q20" s="14">
        <v>5.9701492537313397E-2</v>
      </c>
    </row>
    <row r="21" spans="2:17" ht="16" x14ac:dyDescent="0.2">
      <c r="B21" s="15" t="s">
        <v>47</v>
      </c>
      <c r="C21" s="16">
        <v>2.3715415019762799E-2</v>
      </c>
      <c r="D21" s="16">
        <v>0</v>
      </c>
      <c r="E21" s="16">
        <v>2.7027027027027001E-2</v>
      </c>
      <c r="F21" s="16">
        <v>6.6666666666666693E-2</v>
      </c>
      <c r="G21" s="16">
        <v>1.58730158730159E-2</v>
      </c>
      <c r="H21" s="16"/>
      <c r="I21" s="16">
        <v>3.1496062992125998E-2</v>
      </c>
      <c r="J21" s="16">
        <v>1.58730158730159E-2</v>
      </c>
      <c r="K21" s="16"/>
      <c r="L21" s="16">
        <v>1.6260162601626001E-2</v>
      </c>
      <c r="M21" s="16">
        <v>3.0769230769230799E-2</v>
      </c>
      <c r="N21" s="16"/>
      <c r="O21" s="16">
        <v>1.86915887850467E-2</v>
      </c>
      <c r="P21" s="16">
        <v>1.2820512820512799E-2</v>
      </c>
      <c r="Q21" s="16">
        <v>4.47761194029851E-2</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Q28"/>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194</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76</v>
      </c>
      <c r="C8" s="14">
        <v>0.343873517786561</v>
      </c>
      <c r="D8" s="14">
        <v>0.4</v>
      </c>
      <c r="E8" s="14">
        <v>0.40540540540540498</v>
      </c>
      <c r="F8" s="14">
        <v>0.24444444444444399</v>
      </c>
      <c r="G8" s="14">
        <v>0.341269841269841</v>
      </c>
      <c r="H8" s="14"/>
      <c r="I8" s="14">
        <v>0.34645669291338599</v>
      </c>
      <c r="J8" s="14">
        <v>0.341269841269841</v>
      </c>
      <c r="K8" s="14"/>
      <c r="L8" s="14">
        <v>0.35772357723577197</v>
      </c>
      <c r="M8" s="14">
        <v>0.33076923076923098</v>
      </c>
      <c r="N8" s="14"/>
      <c r="O8" s="14">
        <v>0.289719626168224</v>
      </c>
      <c r="P8" s="14">
        <v>0.42307692307692302</v>
      </c>
      <c r="Q8" s="14">
        <v>0.328358208955224</v>
      </c>
    </row>
    <row r="9" spans="2:17" ht="16" x14ac:dyDescent="0.2">
      <c r="B9" s="15" t="s">
        <v>180</v>
      </c>
      <c r="C9" s="14">
        <v>0.25296442687747001</v>
      </c>
      <c r="D9" s="14">
        <v>0.22222222222222199</v>
      </c>
      <c r="E9" s="14">
        <v>0.29729729729729698</v>
      </c>
      <c r="F9" s="14">
        <v>0.33333333333333298</v>
      </c>
      <c r="G9" s="14">
        <v>0.22222222222222199</v>
      </c>
      <c r="H9" s="14"/>
      <c r="I9" s="14">
        <v>0.28346456692913402</v>
      </c>
      <c r="J9" s="14">
        <v>0.22222222222222199</v>
      </c>
      <c r="K9" s="14"/>
      <c r="L9" s="14">
        <v>0.25203252032520301</v>
      </c>
      <c r="M9" s="14">
        <v>0.253846153846154</v>
      </c>
      <c r="N9" s="14"/>
      <c r="O9" s="14">
        <v>0.26168224299065401</v>
      </c>
      <c r="P9" s="14">
        <v>0.256410256410256</v>
      </c>
      <c r="Q9" s="14">
        <v>0.238805970149254</v>
      </c>
    </row>
    <row r="10" spans="2:17" ht="16" x14ac:dyDescent="0.2">
      <c r="B10" s="15" t="s">
        <v>181</v>
      </c>
      <c r="C10" s="14">
        <v>0.24505928853754899</v>
      </c>
      <c r="D10" s="14">
        <v>8.8888888888888906E-2</v>
      </c>
      <c r="E10" s="14">
        <v>0.21621621621621601</v>
      </c>
      <c r="F10" s="14">
        <v>0.266666666666667</v>
      </c>
      <c r="G10" s="14">
        <v>0.30158730158730201</v>
      </c>
      <c r="H10" s="14"/>
      <c r="I10" s="14">
        <v>0.18897637795275599</v>
      </c>
      <c r="J10" s="14">
        <v>0.30158730158730201</v>
      </c>
      <c r="K10" s="14"/>
      <c r="L10" s="14">
        <v>0.23577235772357699</v>
      </c>
      <c r="M10" s="14">
        <v>0.253846153846154</v>
      </c>
      <c r="N10" s="14"/>
      <c r="O10" s="14">
        <v>0.14953271028037399</v>
      </c>
      <c r="P10" s="14">
        <v>0.30769230769230799</v>
      </c>
      <c r="Q10" s="14">
        <v>0.31343283582089598</v>
      </c>
    </row>
    <row r="11" spans="2:17" ht="16" x14ac:dyDescent="0.2">
      <c r="B11" s="15" t="s">
        <v>182</v>
      </c>
      <c r="C11" s="14">
        <v>0.221343873517787</v>
      </c>
      <c r="D11" s="14">
        <v>0.31111111111111101</v>
      </c>
      <c r="E11" s="14">
        <v>0.24324324324324301</v>
      </c>
      <c r="F11" s="14">
        <v>0.33333333333333298</v>
      </c>
      <c r="G11" s="14">
        <v>0.14285714285714299</v>
      </c>
      <c r="H11" s="14"/>
      <c r="I11" s="14">
        <v>0.29921259842519699</v>
      </c>
      <c r="J11" s="14">
        <v>0.14285714285714299</v>
      </c>
      <c r="K11" s="14"/>
      <c r="L11" s="14">
        <v>0.25203252032520301</v>
      </c>
      <c r="M11" s="14">
        <v>0.19230769230769201</v>
      </c>
      <c r="N11" s="14"/>
      <c r="O11" s="14">
        <v>0.233644859813084</v>
      </c>
      <c r="P11" s="14">
        <v>0.269230769230769</v>
      </c>
      <c r="Q11" s="14">
        <v>0.14925373134328401</v>
      </c>
    </row>
    <row r="12" spans="2:17" ht="48" x14ac:dyDescent="0.2">
      <c r="B12" s="15" t="s">
        <v>183</v>
      </c>
      <c r="C12" s="14">
        <v>0.217391304347826</v>
      </c>
      <c r="D12" s="14">
        <v>8.8888888888888906E-2</v>
      </c>
      <c r="E12" s="14">
        <v>0.162162162162162</v>
      </c>
      <c r="F12" s="14">
        <v>0.133333333333333</v>
      </c>
      <c r="G12" s="14">
        <v>0.30952380952380998</v>
      </c>
      <c r="H12" s="14"/>
      <c r="I12" s="14">
        <v>0.12598425196850399</v>
      </c>
      <c r="J12" s="14">
        <v>0.30952380952380998</v>
      </c>
      <c r="K12" s="14"/>
      <c r="L12" s="14">
        <v>0.219512195121951</v>
      </c>
      <c r="M12" s="14">
        <v>0.21538461538461501</v>
      </c>
      <c r="N12" s="14"/>
      <c r="O12" s="14">
        <v>0.18691588785046701</v>
      </c>
      <c r="P12" s="14">
        <v>0.20512820512820501</v>
      </c>
      <c r="Q12" s="14">
        <v>0.26865671641791</v>
      </c>
    </row>
    <row r="13" spans="2:17" ht="32" x14ac:dyDescent="0.2">
      <c r="B13" s="15" t="s">
        <v>184</v>
      </c>
      <c r="C13" s="14">
        <v>0.21343873517786599</v>
      </c>
      <c r="D13" s="14">
        <v>0.17777777777777801</v>
      </c>
      <c r="E13" s="14">
        <v>0.21621621621621601</v>
      </c>
      <c r="F13" s="14">
        <v>0.17777777777777801</v>
      </c>
      <c r="G13" s="14">
        <v>0.238095238095238</v>
      </c>
      <c r="H13" s="14"/>
      <c r="I13" s="14">
        <v>0.18897637795275599</v>
      </c>
      <c r="J13" s="14">
        <v>0.238095238095238</v>
      </c>
      <c r="K13" s="14"/>
      <c r="L13" s="14">
        <v>0.219512195121951</v>
      </c>
      <c r="M13" s="14">
        <v>0.20769230769230801</v>
      </c>
      <c r="N13" s="14"/>
      <c r="O13" s="14">
        <v>0.19626168224299101</v>
      </c>
      <c r="P13" s="14">
        <v>0.17948717948717899</v>
      </c>
      <c r="Q13" s="14">
        <v>0.28358208955223901</v>
      </c>
    </row>
    <row r="14" spans="2:17" ht="16" x14ac:dyDescent="0.2">
      <c r="B14" s="15" t="s">
        <v>185</v>
      </c>
      <c r="C14" s="14">
        <v>0.185770750988142</v>
      </c>
      <c r="D14" s="14">
        <v>0.133333333333333</v>
      </c>
      <c r="E14" s="14">
        <v>0.18918918918918901</v>
      </c>
      <c r="F14" s="14">
        <v>0.28888888888888897</v>
      </c>
      <c r="G14" s="14">
        <v>0.16666666666666699</v>
      </c>
      <c r="H14" s="14"/>
      <c r="I14" s="14">
        <v>0.20472440944881901</v>
      </c>
      <c r="J14" s="14">
        <v>0.16666666666666699</v>
      </c>
      <c r="K14" s="14"/>
      <c r="L14" s="14">
        <v>0.146341463414634</v>
      </c>
      <c r="M14" s="14">
        <v>0.22307692307692301</v>
      </c>
      <c r="N14" s="14"/>
      <c r="O14" s="14">
        <v>0.177570093457944</v>
      </c>
      <c r="P14" s="14">
        <v>0.256410256410256</v>
      </c>
      <c r="Q14" s="14">
        <v>0.119402985074627</v>
      </c>
    </row>
    <row r="15" spans="2:17" ht="32" x14ac:dyDescent="0.2">
      <c r="B15" s="15" t="s">
        <v>186</v>
      </c>
      <c r="C15" s="14">
        <v>0.18181818181818199</v>
      </c>
      <c r="D15" s="14">
        <v>0.11111111111111099</v>
      </c>
      <c r="E15" s="14">
        <v>0.135135135135135</v>
      </c>
      <c r="F15" s="14">
        <v>0.155555555555556</v>
      </c>
      <c r="G15" s="14">
        <v>0.23015873015873001</v>
      </c>
      <c r="H15" s="14"/>
      <c r="I15" s="14">
        <v>0.133858267716535</v>
      </c>
      <c r="J15" s="14">
        <v>0.23015873015873001</v>
      </c>
      <c r="K15" s="14"/>
      <c r="L15" s="14">
        <v>0.22764227642276399</v>
      </c>
      <c r="M15" s="14">
        <v>0.138461538461538</v>
      </c>
      <c r="N15" s="14"/>
      <c r="O15" s="14">
        <v>0.168224299065421</v>
      </c>
      <c r="P15" s="14">
        <v>0.230769230769231</v>
      </c>
      <c r="Q15" s="14">
        <v>0.134328358208955</v>
      </c>
    </row>
    <row r="16" spans="2:17" ht="32" x14ac:dyDescent="0.2">
      <c r="B16" s="15" t="s">
        <v>187</v>
      </c>
      <c r="C16" s="14">
        <v>0.17786561264822101</v>
      </c>
      <c r="D16" s="14">
        <v>8.8888888888888906E-2</v>
      </c>
      <c r="E16" s="14">
        <v>0.18918918918918901</v>
      </c>
      <c r="F16" s="14">
        <v>0.2</v>
      </c>
      <c r="G16" s="14">
        <v>0.19841269841269801</v>
      </c>
      <c r="H16" s="14"/>
      <c r="I16" s="14">
        <v>0.15748031496063</v>
      </c>
      <c r="J16" s="14">
        <v>0.19841269841269801</v>
      </c>
      <c r="K16" s="14"/>
      <c r="L16" s="14">
        <v>0.17886178861788599</v>
      </c>
      <c r="M16" s="14">
        <v>0.17692307692307699</v>
      </c>
      <c r="N16" s="14"/>
      <c r="O16" s="14">
        <v>0.121495327102804</v>
      </c>
      <c r="P16" s="14">
        <v>0.230769230769231</v>
      </c>
      <c r="Q16" s="14">
        <v>0.20895522388059701</v>
      </c>
    </row>
    <row r="17" spans="2:17" ht="16" x14ac:dyDescent="0.2">
      <c r="B17" s="15" t="s">
        <v>188</v>
      </c>
      <c r="C17" s="14">
        <v>0.16600790513833999</v>
      </c>
      <c r="D17" s="14">
        <v>0.17777777777777801</v>
      </c>
      <c r="E17" s="14">
        <v>0.162162162162162</v>
      </c>
      <c r="F17" s="14">
        <v>0.2</v>
      </c>
      <c r="G17" s="14">
        <v>0.15079365079365101</v>
      </c>
      <c r="H17" s="14"/>
      <c r="I17" s="14">
        <v>0.181102362204724</v>
      </c>
      <c r="J17" s="14">
        <v>0.15079365079365101</v>
      </c>
      <c r="K17" s="14"/>
      <c r="L17" s="14">
        <v>0.19512195121951201</v>
      </c>
      <c r="M17" s="14">
        <v>0.138461538461538</v>
      </c>
      <c r="N17" s="14"/>
      <c r="O17" s="14">
        <v>0.15887850467289699</v>
      </c>
      <c r="P17" s="14">
        <v>0.243589743589744</v>
      </c>
      <c r="Q17" s="14">
        <v>8.9552238805970102E-2</v>
      </c>
    </row>
    <row r="18" spans="2:17" ht="32" x14ac:dyDescent="0.2">
      <c r="B18" s="15" t="s">
        <v>189</v>
      </c>
      <c r="C18" s="14">
        <v>0.158102766798419</v>
      </c>
      <c r="D18" s="14">
        <v>6.6666666666666693E-2</v>
      </c>
      <c r="E18" s="14">
        <v>8.1081081081081099E-2</v>
      </c>
      <c r="F18" s="14">
        <v>0.133333333333333</v>
      </c>
      <c r="G18" s="14">
        <v>0.22222222222222199</v>
      </c>
      <c r="H18" s="14"/>
      <c r="I18" s="14">
        <v>9.4488188976377993E-2</v>
      </c>
      <c r="J18" s="14">
        <v>0.22222222222222199</v>
      </c>
      <c r="K18" s="14"/>
      <c r="L18" s="14">
        <v>0.146341463414634</v>
      </c>
      <c r="M18" s="14">
        <v>0.16923076923076899</v>
      </c>
      <c r="N18" s="14"/>
      <c r="O18" s="14">
        <v>0.14018691588785001</v>
      </c>
      <c r="P18" s="14">
        <v>0.17948717948717899</v>
      </c>
      <c r="Q18" s="14">
        <v>0.164179104477612</v>
      </c>
    </row>
    <row r="19" spans="2:17" ht="16" x14ac:dyDescent="0.2">
      <c r="B19" s="15" t="s">
        <v>190</v>
      </c>
      <c r="C19" s="14">
        <v>0.13438735177865599</v>
      </c>
      <c r="D19" s="14">
        <v>0.17777777777777801</v>
      </c>
      <c r="E19" s="14">
        <v>8.1081081081081099E-2</v>
      </c>
      <c r="F19" s="14">
        <v>0.17777777777777801</v>
      </c>
      <c r="G19" s="14">
        <v>0.119047619047619</v>
      </c>
      <c r="H19" s="14"/>
      <c r="I19" s="14">
        <v>0.14960629921259799</v>
      </c>
      <c r="J19" s="14">
        <v>0.119047619047619</v>
      </c>
      <c r="K19" s="14"/>
      <c r="L19" s="14">
        <v>0.138211382113821</v>
      </c>
      <c r="M19" s="14">
        <v>0.130769230769231</v>
      </c>
      <c r="N19" s="14"/>
      <c r="O19" s="14">
        <v>0.13084112149532701</v>
      </c>
      <c r="P19" s="14">
        <v>0.115384615384615</v>
      </c>
      <c r="Q19" s="14">
        <v>0.164179104477612</v>
      </c>
    </row>
    <row r="20" spans="2:17" ht="16" x14ac:dyDescent="0.2">
      <c r="B20" s="15" t="s">
        <v>191</v>
      </c>
      <c r="C20" s="14">
        <v>0.114624505928854</v>
      </c>
      <c r="D20" s="14">
        <v>2.2222222222222199E-2</v>
      </c>
      <c r="E20" s="14">
        <v>5.4054054054054099E-2</v>
      </c>
      <c r="F20" s="14">
        <v>0.133333333333333</v>
      </c>
      <c r="G20" s="14">
        <v>0.158730158730159</v>
      </c>
      <c r="H20" s="14"/>
      <c r="I20" s="14">
        <v>7.0866141732283505E-2</v>
      </c>
      <c r="J20" s="14">
        <v>0.158730158730159</v>
      </c>
      <c r="K20" s="14"/>
      <c r="L20" s="14">
        <v>9.7560975609756101E-2</v>
      </c>
      <c r="M20" s="14">
        <v>0.130769230769231</v>
      </c>
      <c r="N20" s="14"/>
      <c r="O20" s="14">
        <v>9.34579439252336E-2</v>
      </c>
      <c r="P20" s="14">
        <v>0.17948717948717899</v>
      </c>
      <c r="Q20" s="14">
        <v>7.4626865671641798E-2</v>
      </c>
    </row>
    <row r="21" spans="2:17" ht="32" x14ac:dyDescent="0.2">
      <c r="B21" s="15" t="s">
        <v>192</v>
      </c>
      <c r="C21" s="14">
        <v>6.7193675889328106E-2</v>
      </c>
      <c r="D21" s="14">
        <v>0.155555555555556</v>
      </c>
      <c r="E21" s="14">
        <v>5.4054054054054099E-2</v>
      </c>
      <c r="F21" s="14">
        <v>4.4444444444444398E-2</v>
      </c>
      <c r="G21" s="14">
        <v>4.7619047619047603E-2</v>
      </c>
      <c r="H21" s="14"/>
      <c r="I21" s="14">
        <v>8.6614173228346497E-2</v>
      </c>
      <c r="J21" s="14">
        <v>4.7619047619047603E-2</v>
      </c>
      <c r="K21" s="14"/>
      <c r="L21" s="14">
        <v>8.1300813008130093E-2</v>
      </c>
      <c r="M21" s="14">
        <v>5.3846153846153801E-2</v>
      </c>
      <c r="N21" s="14"/>
      <c r="O21" s="14">
        <v>6.5420560747663503E-2</v>
      </c>
      <c r="P21" s="14">
        <v>5.1282051282051301E-2</v>
      </c>
      <c r="Q21" s="14">
        <v>8.9552238805970102E-2</v>
      </c>
    </row>
    <row r="22" spans="2:17" ht="16" x14ac:dyDescent="0.2">
      <c r="B22" s="15" t="s">
        <v>193</v>
      </c>
      <c r="C22" s="14">
        <v>5.5335968379446598E-2</v>
      </c>
      <c r="D22" s="14">
        <v>6.6666666666666693E-2</v>
      </c>
      <c r="E22" s="14">
        <v>5.4054054054054099E-2</v>
      </c>
      <c r="F22" s="14">
        <v>0</v>
      </c>
      <c r="G22" s="14">
        <v>7.1428571428571397E-2</v>
      </c>
      <c r="H22" s="14"/>
      <c r="I22" s="14">
        <v>3.9370078740157501E-2</v>
      </c>
      <c r="J22" s="14">
        <v>7.1428571428571397E-2</v>
      </c>
      <c r="K22" s="14"/>
      <c r="L22" s="14">
        <v>6.50406504065041E-2</v>
      </c>
      <c r="M22" s="14">
        <v>4.6153846153846198E-2</v>
      </c>
      <c r="N22" s="14"/>
      <c r="O22" s="14">
        <v>6.5420560747663503E-2</v>
      </c>
      <c r="P22" s="14">
        <v>5.1282051282051301E-2</v>
      </c>
      <c r="Q22" s="14">
        <v>4.47761194029851E-2</v>
      </c>
    </row>
    <row r="23" spans="2:17" ht="16" x14ac:dyDescent="0.2">
      <c r="B23" s="15" t="s">
        <v>47</v>
      </c>
      <c r="C23" s="16">
        <v>1.97628458498024E-2</v>
      </c>
      <c r="D23" s="16">
        <v>4.4444444444444398E-2</v>
      </c>
      <c r="E23" s="16">
        <v>0</v>
      </c>
      <c r="F23" s="16">
        <v>0</v>
      </c>
      <c r="G23" s="16">
        <v>2.3809523809523801E-2</v>
      </c>
      <c r="H23" s="16"/>
      <c r="I23" s="16">
        <v>1.5748031496062999E-2</v>
      </c>
      <c r="J23" s="16">
        <v>2.3809523809523801E-2</v>
      </c>
      <c r="K23" s="16"/>
      <c r="L23" s="16">
        <v>2.4390243902439001E-2</v>
      </c>
      <c r="M23" s="16">
        <v>1.5384615384615399E-2</v>
      </c>
      <c r="N23" s="16"/>
      <c r="O23" s="16">
        <v>3.7383177570093497E-2</v>
      </c>
      <c r="P23" s="16">
        <v>0</v>
      </c>
      <c r="Q23" s="16">
        <v>1.49253731343284E-2</v>
      </c>
    </row>
    <row r="24" spans="2:17" x14ac:dyDescent="0.2">
      <c r="B24" s="13"/>
    </row>
    <row r="25" spans="2:17" x14ac:dyDescent="0.2">
      <c r="B25" t="s">
        <v>50</v>
      </c>
    </row>
    <row r="26" spans="2:17" x14ac:dyDescent="0.2">
      <c r="B26" t="s">
        <v>51</v>
      </c>
    </row>
    <row r="28" spans="2:17" x14ac:dyDescent="0.2">
      <c r="B28"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Q23"/>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205</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195</v>
      </c>
      <c r="C8" s="14">
        <v>0.53754940711462496</v>
      </c>
      <c r="D8" s="14">
        <v>0.37777777777777799</v>
      </c>
      <c r="E8" s="14">
        <v>0.54054054054054101</v>
      </c>
      <c r="F8" s="14">
        <v>0.53333333333333299</v>
      </c>
      <c r="G8" s="14">
        <v>0.59523809523809501</v>
      </c>
      <c r="H8" s="14"/>
      <c r="I8" s="14">
        <v>0.48031496062992102</v>
      </c>
      <c r="J8" s="14">
        <v>0.59523809523809501</v>
      </c>
      <c r="K8" s="14"/>
      <c r="L8" s="14">
        <v>0.59349593495935005</v>
      </c>
      <c r="M8" s="14">
        <v>0.484615384615385</v>
      </c>
      <c r="N8" s="14"/>
      <c r="O8" s="14">
        <v>0.55140186915887801</v>
      </c>
      <c r="P8" s="14">
        <v>0.55128205128205099</v>
      </c>
      <c r="Q8" s="14">
        <v>0.49253731343283602</v>
      </c>
    </row>
    <row r="9" spans="2:17" ht="16" x14ac:dyDescent="0.2">
      <c r="B9" s="15" t="s">
        <v>196</v>
      </c>
      <c r="C9" s="14">
        <v>0.49802371541502</v>
      </c>
      <c r="D9" s="14">
        <v>0.46666666666666701</v>
      </c>
      <c r="E9" s="14">
        <v>0.40540540540540498</v>
      </c>
      <c r="F9" s="14">
        <v>0.46666666666666701</v>
      </c>
      <c r="G9" s="14">
        <v>0.547619047619048</v>
      </c>
      <c r="H9" s="14"/>
      <c r="I9" s="14">
        <v>0.44881889763779498</v>
      </c>
      <c r="J9" s="14">
        <v>0.547619047619048</v>
      </c>
      <c r="K9" s="14"/>
      <c r="L9" s="14">
        <v>0.58536585365853699</v>
      </c>
      <c r="M9" s="14">
        <v>0.41538461538461502</v>
      </c>
      <c r="N9" s="14"/>
      <c r="O9" s="14">
        <v>0.47663551401869197</v>
      </c>
      <c r="P9" s="14">
        <v>0.55128205128205099</v>
      </c>
      <c r="Q9" s="14">
        <v>0.47761194029850701</v>
      </c>
    </row>
    <row r="10" spans="2:17" ht="16" x14ac:dyDescent="0.2">
      <c r="B10" s="15" t="s">
        <v>197</v>
      </c>
      <c r="C10" s="14">
        <v>0.47430830039525701</v>
      </c>
      <c r="D10" s="14">
        <v>0.422222222222222</v>
      </c>
      <c r="E10" s="14">
        <v>0.37837837837837801</v>
      </c>
      <c r="F10" s="14">
        <v>0.46666666666666701</v>
      </c>
      <c r="G10" s="14">
        <v>0.52380952380952395</v>
      </c>
      <c r="H10" s="14"/>
      <c r="I10" s="14">
        <v>0.42519685039370098</v>
      </c>
      <c r="J10" s="14">
        <v>0.52380952380952395</v>
      </c>
      <c r="K10" s="14"/>
      <c r="L10" s="14">
        <v>0.47967479674796698</v>
      </c>
      <c r="M10" s="14">
        <v>0.46923076923076901</v>
      </c>
      <c r="N10" s="14"/>
      <c r="O10" s="14">
        <v>0.36448598130841098</v>
      </c>
      <c r="P10" s="14">
        <v>0.61538461538461497</v>
      </c>
      <c r="Q10" s="14">
        <v>0.47761194029850701</v>
      </c>
    </row>
    <row r="11" spans="2:17" ht="16" x14ac:dyDescent="0.2">
      <c r="B11" s="15" t="s">
        <v>198</v>
      </c>
      <c r="C11" s="14">
        <v>0.46245059288537499</v>
      </c>
      <c r="D11" s="14">
        <v>0.46666666666666701</v>
      </c>
      <c r="E11" s="14">
        <v>0.54054054054054101</v>
      </c>
      <c r="F11" s="14">
        <v>0.422222222222222</v>
      </c>
      <c r="G11" s="14">
        <v>0.452380952380952</v>
      </c>
      <c r="H11" s="14"/>
      <c r="I11" s="14">
        <v>0.47244094488188998</v>
      </c>
      <c r="J11" s="14">
        <v>0.452380952380952</v>
      </c>
      <c r="K11" s="14"/>
      <c r="L11" s="14">
        <v>0.49593495934959297</v>
      </c>
      <c r="M11" s="14">
        <v>0.43076923076923102</v>
      </c>
      <c r="N11" s="14"/>
      <c r="O11" s="14">
        <v>0.50467289719626196</v>
      </c>
      <c r="P11" s="14">
        <v>0.38461538461538503</v>
      </c>
      <c r="Q11" s="14">
        <v>0.47761194029850701</v>
      </c>
    </row>
    <row r="12" spans="2:17" ht="16" x14ac:dyDescent="0.2">
      <c r="B12" s="15" t="s">
        <v>199</v>
      </c>
      <c r="C12" s="14">
        <v>0.41897233201581002</v>
      </c>
      <c r="D12" s="14">
        <v>0.33333333333333298</v>
      </c>
      <c r="E12" s="14">
        <v>0.37837837837837801</v>
      </c>
      <c r="F12" s="14">
        <v>0.48888888888888898</v>
      </c>
      <c r="G12" s="14">
        <v>0.43650793650793701</v>
      </c>
      <c r="H12" s="14"/>
      <c r="I12" s="14">
        <v>0.40157480314960597</v>
      </c>
      <c r="J12" s="14">
        <v>0.43650793650793701</v>
      </c>
      <c r="K12" s="14"/>
      <c r="L12" s="14">
        <v>0.422764227642276</v>
      </c>
      <c r="M12" s="14">
        <v>0.41538461538461502</v>
      </c>
      <c r="N12" s="14"/>
      <c r="O12" s="14">
        <v>0.43925233644859801</v>
      </c>
      <c r="P12" s="14">
        <v>0.43589743589743601</v>
      </c>
      <c r="Q12" s="14">
        <v>0.37313432835820898</v>
      </c>
    </row>
    <row r="13" spans="2:17" ht="32" x14ac:dyDescent="0.2">
      <c r="B13" s="15" t="s">
        <v>200</v>
      </c>
      <c r="C13" s="14">
        <v>0.33596837944663999</v>
      </c>
      <c r="D13" s="14">
        <v>0.266666666666667</v>
      </c>
      <c r="E13" s="14">
        <v>0.162162162162162</v>
      </c>
      <c r="F13" s="14">
        <v>0.35555555555555601</v>
      </c>
      <c r="G13" s="14">
        <v>0.40476190476190499</v>
      </c>
      <c r="H13" s="14"/>
      <c r="I13" s="14">
        <v>0.267716535433071</v>
      </c>
      <c r="J13" s="14">
        <v>0.40476190476190499</v>
      </c>
      <c r="K13" s="14"/>
      <c r="L13" s="14">
        <v>0.38211382113821102</v>
      </c>
      <c r="M13" s="14">
        <v>0.29230769230769199</v>
      </c>
      <c r="N13" s="14"/>
      <c r="O13" s="14">
        <v>0.30841121495327101</v>
      </c>
      <c r="P13" s="14">
        <v>0.37179487179487197</v>
      </c>
      <c r="Q13" s="14">
        <v>0.328358208955224</v>
      </c>
    </row>
    <row r="14" spans="2:17" ht="16" x14ac:dyDescent="0.2">
      <c r="B14" s="15" t="s">
        <v>201</v>
      </c>
      <c r="C14" s="14">
        <v>0.28853754940711501</v>
      </c>
      <c r="D14" s="14">
        <v>0.17777777777777801</v>
      </c>
      <c r="E14" s="14">
        <v>0.27027027027027001</v>
      </c>
      <c r="F14" s="14">
        <v>0.35555555555555601</v>
      </c>
      <c r="G14" s="14">
        <v>0.30952380952380998</v>
      </c>
      <c r="H14" s="14"/>
      <c r="I14" s="14">
        <v>0.267716535433071</v>
      </c>
      <c r="J14" s="14">
        <v>0.30952380952380998</v>
      </c>
      <c r="K14" s="14"/>
      <c r="L14" s="14">
        <v>0.276422764227642</v>
      </c>
      <c r="M14" s="14">
        <v>0.3</v>
      </c>
      <c r="N14" s="14"/>
      <c r="O14" s="14">
        <v>0.242990654205607</v>
      </c>
      <c r="P14" s="14">
        <v>0.34615384615384598</v>
      </c>
      <c r="Q14" s="14">
        <v>0.29850746268656703</v>
      </c>
    </row>
    <row r="15" spans="2:17" ht="32" x14ac:dyDescent="0.2">
      <c r="B15" s="15" t="s">
        <v>202</v>
      </c>
      <c r="C15" s="14">
        <v>0.26482213438735203</v>
      </c>
      <c r="D15" s="14">
        <v>0.11111111111111099</v>
      </c>
      <c r="E15" s="14">
        <v>0.18918918918918901</v>
      </c>
      <c r="F15" s="14">
        <v>0.28888888888888897</v>
      </c>
      <c r="G15" s="14">
        <v>0.33333333333333298</v>
      </c>
      <c r="H15" s="14"/>
      <c r="I15" s="14">
        <v>0.196850393700787</v>
      </c>
      <c r="J15" s="14">
        <v>0.33333333333333298</v>
      </c>
      <c r="K15" s="14"/>
      <c r="L15" s="14">
        <v>0.26016260162601601</v>
      </c>
      <c r="M15" s="14">
        <v>0.269230769230769</v>
      </c>
      <c r="N15" s="14"/>
      <c r="O15" s="14">
        <v>0.22429906542056099</v>
      </c>
      <c r="P15" s="14">
        <v>0.34615384615384598</v>
      </c>
      <c r="Q15" s="14">
        <v>0.238805970149254</v>
      </c>
    </row>
    <row r="16" spans="2:17" ht="16" x14ac:dyDescent="0.2">
      <c r="B16" s="15" t="s">
        <v>203</v>
      </c>
      <c r="C16" s="14">
        <v>0.15019762845849799</v>
      </c>
      <c r="D16" s="14">
        <v>2.2222222222222199E-2</v>
      </c>
      <c r="E16" s="14">
        <v>0.18918918918918901</v>
      </c>
      <c r="F16" s="14">
        <v>0.11111111111111099</v>
      </c>
      <c r="G16" s="14">
        <v>0.19841269841269801</v>
      </c>
      <c r="H16" s="14"/>
      <c r="I16" s="14">
        <v>0.102362204724409</v>
      </c>
      <c r="J16" s="14">
        <v>0.19841269841269801</v>
      </c>
      <c r="K16" s="14"/>
      <c r="L16" s="14">
        <v>0.154471544715447</v>
      </c>
      <c r="M16" s="14">
        <v>0.146153846153846</v>
      </c>
      <c r="N16" s="14"/>
      <c r="O16" s="14">
        <v>0.14953271028037399</v>
      </c>
      <c r="P16" s="14">
        <v>0.17948717948717899</v>
      </c>
      <c r="Q16" s="14">
        <v>0.119402985074627</v>
      </c>
    </row>
    <row r="17" spans="2:17" ht="48" x14ac:dyDescent="0.2">
      <c r="B17" s="15" t="s">
        <v>204</v>
      </c>
      <c r="C17" s="14">
        <v>1.97628458498024E-2</v>
      </c>
      <c r="D17" s="14">
        <v>6.6666666666666693E-2</v>
      </c>
      <c r="E17" s="14">
        <v>0</v>
      </c>
      <c r="F17" s="14">
        <v>0</v>
      </c>
      <c r="G17" s="14">
        <v>1.58730158730159E-2</v>
      </c>
      <c r="H17" s="14"/>
      <c r="I17" s="14">
        <v>2.3622047244094498E-2</v>
      </c>
      <c r="J17" s="14">
        <v>1.58730158730159E-2</v>
      </c>
      <c r="K17" s="14"/>
      <c r="L17" s="14">
        <v>2.4390243902439001E-2</v>
      </c>
      <c r="M17" s="14">
        <v>1.5384615384615399E-2</v>
      </c>
      <c r="N17" s="14"/>
      <c r="O17" s="14">
        <v>0</v>
      </c>
      <c r="P17" s="14">
        <v>2.5641025641025599E-2</v>
      </c>
      <c r="Q17" s="14">
        <v>4.47761194029851E-2</v>
      </c>
    </row>
    <row r="18" spans="2:17" ht="16" x14ac:dyDescent="0.2">
      <c r="B18" s="15" t="s">
        <v>47</v>
      </c>
      <c r="C18" s="16">
        <v>1.18577075098814E-2</v>
      </c>
      <c r="D18" s="16">
        <v>2.2222222222222199E-2</v>
      </c>
      <c r="E18" s="16">
        <v>0</v>
      </c>
      <c r="F18" s="16">
        <v>0</v>
      </c>
      <c r="G18" s="16">
        <v>1.58730158730159E-2</v>
      </c>
      <c r="H18" s="16"/>
      <c r="I18" s="16">
        <v>7.8740157480314994E-3</v>
      </c>
      <c r="J18" s="16">
        <v>1.58730158730159E-2</v>
      </c>
      <c r="K18" s="16"/>
      <c r="L18" s="16">
        <v>8.1300813008130107E-3</v>
      </c>
      <c r="M18" s="16">
        <v>1.5384615384615399E-2</v>
      </c>
      <c r="N18" s="16"/>
      <c r="O18" s="16">
        <v>1.86915887850467E-2</v>
      </c>
      <c r="P18" s="16">
        <v>0</v>
      </c>
      <c r="Q18" s="16">
        <v>1.49253731343284E-2</v>
      </c>
    </row>
    <row r="19" spans="2:17" x14ac:dyDescent="0.2">
      <c r="B19" s="13"/>
    </row>
    <row r="20" spans="2:17" x14ac:dyDescent="0.2">
      <c r="B20" t="s">
        <v>50</v>
      </c>
    </row>
    <row r="21" spans="2:17" x14ac:dyDescent="0.2">
      <c r="B21" t="s">
        <v>51</v>
      </c>
    </row>
    <row r="23" spans="2:17" x14ac:dyDescent="0.2">
      <c r="B23"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Q28"/>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210</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32" x14ac:dyDescent="0.2">
      <c r="B8" s="15" t="s">
        <v>167</v>
      </c>
      <c r="C8" s="14">
        <v>0.217391304347826</v>
      </c>
      <c r="D8" s="14">
        <v>0.266666666666667</v>
      </c>
      <c r="E8" s="14">
        <v>0.162162162162162</v>
      </c>
      <c r="F8" s="14">
        <v>0.155555555555556</v>
      </c>
      <c r="G8" s="14">
        <v>0.238095238095238</v>
      </c>
      <c r="H8" s="14"/>
      <c r="I8" s="14">
        <v>0.196850393700787</v>
      </c>
      <c r="J8" s="14">
        <v>0.238095238095238</v>
      </c>
      <c r="K8" s="14"/>
      <c r="L8" s="14">
        <v>0.22764227642276399</v>
      </c>
      <c r="M8" s="14">
        <v>0.20769230769230801</v>
      </c>
      <c r="N8" s="14"/>
      <c r="O8" s="14">
        <v>0.22429906542056099</v>
      </c>
      <c r="P8" s="14">
        <v>0.141025641025641</v>
      </c>
      <c r="Q8" s="14">
        <v>0.29850746268656703</v>
      </c>
    </row>
    <row r="9" spans="2:17" ht="32" x14ac:dyDescent="0.2">
      <c r="B9" s="15" t="s">
        <v>206</v>
      </c>
      <c r="C9" s="14">
        <v>0.19762845849802399</v>
      </c>
      <c r="D9" s="14">
        <v>0.31111111111111101</v>
      </c>
      <c r="E9" s="14">
        <v>0.18918918918918901</v>
      </c>
      <c r="F9" s="14">
        <v>0.155555555555556</v>
      </c>
      <c r="G9" s="14">
        <v>0.17460317460317501</v>
      </c>
      <c r="H9" s="14"/>
      <c r="I9" s="14">
        <v>0.220472440944882</v>
      </c>
      <c r="J9" s="14">
        <v>0.17460317460317501</v>
      </c>
      <c r="K9" s="14"/>
      <c r="L9" s="14">
        <v>0.211382113821138</v>
      </c>
      <c r="M9" s="14">
        <v>0.18461538461538499</v>
      </c>
      <c r="N9" s="14"/>
      <c r="O9" s="14">
        <v>0.15887850467289699</v>
      </c>
      <c r="P9" s="14">
        <v>0.19230769230769201</v>
      </c>
      <c r="Q9" s="14">
        <v>0.26865671641791</v>
      </c>
    </row>
    <row r="10" spans="2:17" ht="32" x14ac:dyDescent="0.2">
      <c r="B10" s="15" t="s">
        <v>170</v>
      </c>
      <c r="C10" s="14">
        <v>0.13438735177865599</v>
      </c>
      <c r="D10" s="14">
        <v>0.133333333333333</v>
      </c>
      <c r="E10" s="14">
        <v>0.162162162162162</v>
      </c>
      <c r="F10" s="14">
        <v>0.11111111111111099</v>
      </c>
      <c r="G10" s="14">
        <v>0.134920634920635</v>
      </c>
      <c r="H10" s="14"/>
      <c r="I10" s="14">
        <v>0.133858267716535</v>
      </c>
      <c r="J10" s="14">
        <v>0.134920634920635</v>
      </c>
      <c r="K10" s="14"/>
      <c r="L10" s="14">
        <v>0.154471544715447</v>
      </c>
      <c r="M10" s="14">
        <v>0.115384615384615</v>
      </c>
      <c r="N10" s="14"/>
      <c r="O10" s="14">
        <v>0.13084112149532701</v>
      </c>
      <c r="P10" s="14">
        <v>0.115384615384615</v>
      </c>
      <c r="Q10" s="14">
        <v>0.164179104477612</v>
      </c>
    </row>
    <row r="11" spans="2:17" ht="16" x14ac:dyDescent="0.2">
      <c r="B11" s="15" t="s">
        <v>173</v>
      </c>
      <c r="C11" s="14">
        <v>0.118577075098814</v>
      </c>
      <c r="D11" s="14">
        <v>6.6666666666666693E-2</v>
      </c>
      <c r="E11" s="14">
        <v>0.162162162162162</v>
      </c>
      <c r="F11" s="14">
        <v>0.17777777777777801</v>
      </c>
      <c r="G11" s="14">
        <v>0.103174603174603</v>
      </c>
      <c r="H11" s="14"/>
      <c r="I11" s="14">
        <v>0.133858267716535</v>
      </c>
      <c r="J11" s="14">
        <v>0.103174603174603</v>
      </c>
      <c r="K11" s="14"/>
      <c r="L11" s="14">
        <v>0.138211382113821</v>
      </c>
      <c r="M11" s="14">
        <v>0.1</v>
      </c>
      <c r="N11" s="14"/>
      <c r="O11" s="14">
        <v>0.11214953271028</v>
      </c>
      <c r="P11" s="14">
        <v>0.15384615384615399</v>
      </c>
      <c r="Q11" s="14">
        <v>8.9552238805970102E-2</v>
      </c>
    </row>
    <row r="12" spans="2:17" ht="32" x14ac:dyDescent="0.2">
      <c r="B12" s="15" t="s">
        <v>168</v>
      </c>
      <c r="C12" s="14">
        <v>0.110671936758893</v>
      </c>
      <c r="D12" s="14">
        <v>4.4444444444444398E-2</v>
      </c>
      <c r="E12" s="14">
        <v>0.108108108108108</v>
      </c>
      <c r="F12" s="14">
        <v>0.17777777777777801</v>
      </c>
      <c r="G12" s="14">
        <v>0.11111111111111099</v>
      </c>
      <c r="H12" s="14"/>
      <c r="I12" s="14">
        <v>0.110236220472441</v>
      </c>
      <c r="J12" s="14">
        <v>0.11111111111111099</v>
      </c>
      <c r="K12" s="14"/>
      <c r="L12" s="14">
        <v>8.1300813008130093E-2</v>
      </c>
      <c r="M12" s="14">
        <v>0.138461538461538</v>
      </c>
      <c r="N12" s="14"/>
      <c r="O12" s="14">
        <v>0.11214953271028</v>
      </c>
      <c r="P12" s="14">
        <v>0.16666666666666699</v>
      </c>
      <c r="Q12" s="14">
        <v>4.47761194029851E-2</v>
      </c>
    </row>
    <row r="13" spans="2:17" ht="32" x14ac:dyDescent="0.2">
      <c r="B13" s="15" t="s">
        <v>207</v>
      </c>
      <c r="C13" s="14">
        <v>0.102766798418972</v>
      </c>
      <c r="D13" s="14">
        <v>0.133333333333333</v>
      </c>
      <c r="E13" s="14">
        <v>0.135135135135135</v>
      </c>
      <c r="F13" s="14">
        <v>8.8888888888888906E-2</v>
      </c>
      <c r="G13" s="14">
        <v>8.7301587301587297E-2</v>
      </c>
      <c r="H13" s="14"/>
      <c r="I13" s="14">
        <v>0.118110236220472</v>
      </c>
      <c r="J13" s="14">
        <v>8.7301587301587297E-2</v>
      </c>
      <c r="K13" s="14"/>
      <c r="L13" s="14">
        <v>0.113821138211382</v>
      </c>
      <c r="M13" s="14">
        <v>9.2307692307692299E-2</v>
      </c>
      <c r="N13" s="14"/>
      <c r="O13" s="14">
        <v>0.10280373831775701</v>
      </c>
      <c r="P13" s="14">
        <v>8.9743589743589702E-2</v>
      </c>
      <c r="Q13" s="14">
        <v>0.119402985074627</v>
      </c>
    </row>
    <row r="14" spans="2:17" ht="16" x14ac:dyDescent="0.2">
      <c r="B14" s="15" t="s">
        <v>169</v>
      </c>
      <c r="C14" s="14">
        <v>8.3003952569169995E-2</v>
      </c>
      <c r="D14" s="14">
        <v>4.4444444444444398E-2</v>
      </c>
      <c r="E14" s="14">
        <v>8.1081081081081099E-2</v>
      </c>
      <c r="F14" s="14">
        <v>0</v>
      </c>
      <c r="G14" s="14">
        <v>0.126984126984127</v>
      </c>
      <c r="H14" s="14"/>
      <c r="I14" s="14">
        <v>3.9370078740157501E-2</v>
      </c>
      <c r="J14" s="14">
        <v>0.126984126984127</v>
      </c>
      <c r="K14" s="14"/>
      <c r="L14" s="14">
        <v>7.3170731707317097E-2</v>
      </c>
      <c r="M14" s="14">
        <v>9.2307692307692299E-2</v>
      </c>
      <c r="N14" s="14"/>
      <c r="O14" s="14">
        <v>8.4112149532710304E-2</v>
      </c>
      <c r="P14" s="14">
        <v>8.9743589743589702E-2</v>
      </c>
      <c r="Q14" s="14">
        <v>7.4626865671641798E-2</v>
      </c>
    </row>
    <row r="15" spans="2:17" ht="16" x14ac:dyDescent="0.2">
      <c r="B15" s="15" t="s">
        <v>177</v>
      </c>
      <c r="C15" s="14">
        <v>7.9051383399209502E-2</v>
      </c>
      <c r="D15" s="14">
        <v>6.6666666666666693E-2</v>
      </c>
      <c r="E15" s="14">
        <v>0</v>
      </c>
      <c r="F15" s="14">
        <v>0.155555555555556</v>
      </c>
      <c r="G15" s="14">
        <v>7.9365079365079402E-2</v>
      </c>
      <c r="H15" s="14"/>
      <c r="I15" s="14">
        <v>7.8740157480315001E-2</v>
      </c>
      <c r="J15" s="14">
        <v>7.9365079365079402E-2</v>
      </c>
      <c r="K15" s="14"/>
      <c r="L15" s="14">
        <v>6.50406504065041E-2</v>
      </c>
      <c r="M15" s="14">
        <v>9.2307692307692299E-2</v>
      </c>
      <c r="N15" s="14"/>
      <c r="O15" s="14">
        <v>8.4112149532710304E-2</v>
      </c>
      <c r="P15" s="14">
        <v>8.9743589743589702E-2</v>
      </c>
      <c r="Q15" s="14">
        <v>4.47761194029851E-2</v>
      </c>
    </row>
    <row r="16" spans="2:17" ht="16" x14ac:dyDescent="0.2">
      <c r="B16" s="15" t="s">
        <v>172</v>
      </c>
      <c r="C16" s="14">
        <v>7.5098814229248995E-2</v>
      </c>
      <c r="D16" s="14">
        <v>4.4444444444444398E-2</v>
      </c>
      <c r="E16" s="14">
        <v>2.7027027027027001E-2</v>
      </c>
      <c r="F16" s="14">
        <v>8.8888888888888906E-2</v>
      </c>
      <c r="G16" s="14">
        <v>9.5238095238095205E-2</v>
      </c>
      <c r="H16" s="14"/>
      <c r="I16" s="14">
        <v>5.5118110236220499E-2</v>
      </c>
      <c r="J16" s="14">
        <v>9.5238095238095205E-2</v>
      </c>
      <c r="K16" s="14"/>
      <c r="L16" s="14">
        <v>8.1300813008130093E-2</v>
      </c>
      <c r="M16" s="14">
        <v>6.9230769230769207E-2</v>
      </c>
      <c r="N16" s="14"/>
      <c r="O16" s="14">
        <v>9.34579439252336E-2</v>
      </c>
      <c r="P16" s="14">
        <v>6.4102564102564097E-2</v>
      </c>
      <c r="Q16" s="14">
        <v>5.9701492537313397E-2</v>
      </c>
    </row>
    <row r="17" spans="2:17" ht="16" x14ac:dyDescent="0.2">
      <c r="B17" s="15" t="s">
        <v>174</v>
      </c>
      <c r="C17" s="14">
        <v>7.1146245059288502E-2</v>
      </c>
      <c r="D17" s="14">
        <v>4.4444444444444398E-2</v>
      </c>
      <c r="E17" s="14">
        <v>0.135135135135135</v>
      </c>
      <c r="F17" s="14">
        <v>0.11111111111111099</v>
      </c>
      <c r="G17" s="14">
        <v>4.7619047619047603E-2</v>
      </c>
      <c r="H17" s="14"/>
      <c r="I17" s="14">
        <v>9.4488188976377993E-2</v>
      </c>
      <c r="J17" s="14">
        <v>4.7619047619047603E-2</v>
      </c>
      <c r="K17" s="14"/>
      <c r="L17" s="14">
        <v>3.2520325203252001E-2</v>
      </c>
      <c r="M17" s="14">
        <v>0.107692307692308</v>
      </c>
      <c r="N17" s="14"/>
      <c r="O17" s="14">
        <v>7.4766355140186896E-2</v>
      </c>
      <c r="P17" s="14">
        <v>0.102564102564103</v>
      </c>
      <c r="Q17" s="14">
        <v>2.9850746268656699E-2</v>
      </c>
    </row>
    <row r="18" spans="2:17" ht="32" x14ac:dyDescent="0.2">
      <c r="B18" s="15" t="s">
        <v>208</v>
      </c>
      <c r="C18" s="14">
        <v>7.1146245059288502E-2</v>
      </c>
      <c r="D18" s="14">
        <v>4.4444444444444398E-2</v>
      </c>
      <c r="E18" s="14">
        <v>5.4054054054054099E-2</v>
      </c>
      <c r="F18" s="14">
        <v>6.6666666666666693E-2</v>
      </c>
      <c r="G18" s="14">
        <v>8.7301587301587297E-2</v>
      </c>
      <c r="H18" s="14"/>
      <c r="I18" s="14">
        <v>5.5118110236220499E-2</v>
      </c>
      <c r="J18" s="14">
        <v>8.7301587301587297E-2</v>
      </c>
      <c r="K18" s="14"/>
      <c r="L18" s="14">
        <v>7.3170731707317097E-2</v>
      </c>
      <c r="M18" s="14">
        <v>6.9230769230769207E-2</v>
      </c>
      <c r="N18" s="14"/>
      <c r="O18" s="14">
        <v>8.4112149532710304E-2</v>
      </c>
      <c r="P18" s="14">
        <v>7.69230769230769E-2</v>
      </c>
      <c r="Q18" s="14">
        <v>4.47761194029851E-2</v>
      </c>
    </row>
    <row r="19" spans="2:17" ht="32" x14ac:dyDescent="0.2">
      <c r="B19" s="15" t="s">
        <v>175</v>
      </c>
      <c r="C19" s="14">
        <v>6.7193675889328106E-2</v>
      </c>
      <c r="D19" s="14">
        <v>0</v>
      </c>
      <c r="E19" s="14">
        <v>0.108108108108108</v>
      </c>
      <c r="F19" s="14">
        <v>4.4444444444444398E-2</v>
      </c>
      <c r="G19" s="14">
        <v>8.7301587301587297E-2</v>
      </c>
      <c r="H19" s="14"/>
      <c r="I19" s="14">
        <v>4.7244094488188997E-2</v>
      </c>
      <c r="J19" s="14">
        <v>8.7301587301587297E-2</v>
      </c>
      <c r="K19" s="14"/>
      <c r="L19" s="14">
        <v>4.8780487804878099E-2</v>
      </c>
      <c r="M19" s="14">
        <v>8.4615384615384606E-2</v>
      </c>
      <c r="N19" s="14"/>
      <c r="O19" s="14">
        <v>5.60747663551402E-2</v>
      </c>
      <c r="P19" s="14">
        <v>3.8461538461538498E-2</v>
      </c>
      <c r="Q19" s="14">
        <v>0.119402985074627</v>
      </c>
    </row>
    <row r="20" spans="2:17" ht="16" x14ac:dyDescent="0.2">
      <c r="B20" s="15" t="s">
        <v>176</v>
      </c>
      <c r="C20" s="14">
        <v>5.9288537549407098E-2</v>
      </c>
      <c r="D20" s="14">
        <v>2.2222222222222199E-2</v>
      </c>
      <c r="E20" s="14">
        <v>8.1081081081081099E-2</v>
      </c>
      <c r="F20" s="14">
        <v>6.6666666666666693E-2</v>
      </c>
      <c r="G20" s="14">
        <v>6.3492063492063502E-2</v>
      </c>
      <c r="H20" s="14"/>
      <c r="I20" s="14">
        <v>5.5118110236220499E-2</v>
      </c>
      <c r="J20" s="14">
        <v>6.3492063492063502E-2</v>
      </c>
      <c r="K20" s="14"/>
      <c r="L20" s="14">
        <v>5.6910569105691103E-2</v>
      </c>
      <c r="M20" s="14">
        <v>6.15384615384615E-2</v>
      </c>
      <c r="N20" s="14"/>
      <c r="O20" s="14">
        <v>6.5420560747663503E-2</v>
      </c>
      <c r="P20" s="14">
        <v>6.4102564102564097E-2</v>
      </c>
      <c r="Q20" s="14">
        <v>2.9850746268656699E-2</v>
      </c>
    </row>
    <row r="21" spans="2:17" ht="32" x14ac:dyDescent="0.2">
      <c r="B21" s="15" t="s">
        <v>171</v>
      </c>
      <c r="C21" s="14">
        <v>5.9288537549407098E-2</v>
      </c>
      <c r="D21" s="14">
        <v>4.4444444444444398E-2</v>
      </c>
      <c r="E21" s="14">
        <v>2.7027027027027001E-2</v>
      </c>
      <c r="F21" s="14">
        <v>8.8888888888888906E-2</v>
      </c>
      <c r="G21" s="14">
        <v>6.3492063492063502E-2</v>
      </c>
      <c r="H21" s="14"/>
      <c r="I21" s="14">
        <v>5.5118110236220499E-2</v>
      </c>
      <c r="J21" s="14">
        <v>6.3492063492063502E-2</v>
      </c>
      <c r="K21" s="14"/>
      <c r="L21" s="14">
        <v>8.9430894308943104E-2</v>
      </c>
      <c r="M21" s="14">
        <v>3.0769230769230799E-2</v>
      </c>
      <c r="N21" s="14"/>
      <c r="O21" s="14">
        <v>7.4766355140186896E-2</v>
      </c>
      <c r="P21" s="14">
        <v>7.69230769230769E-2</v>
      </c>
      <c r="Q21" s="14">
        <v>1.49253731343284E-2</v>
      </c>
    </row>
    <row r="22" spans="2:17" ht="16" x14ac:dyDescent="0.2">
      <c r="B22" s="15" t="s">
        <v>209</v>
      </c>
      <c r="C22" s="14">
        <v>3.9525691699604697E-3</v>
      </c>
      <c r="D22" s="14">
        <v>0</v>
      </c>
      <c r="E22" s="14">
        <v>0</v>
      </c>
      <c r="F22" s="14">
        <v>2.2222222222222199E-2</v>
      </c>
      <c r="G22" s="14">
        <v>0</v>
      </c>
      <c r="H22" s="14"/>
      <c r="I22" s="14">
        <v>7.8740157480314994E-3</v>
      </c>
      <c r="J22" s="14">
        <v>0</v>
      </c>
      <c r="K22" s="14"/>
      <c r="L22" s="14">
        <v>8.1300813008130107E-3</v>
      </c>
      <c r="M22" s="14">
        <v>0</v>
      </c>
      <c r="N22" s="14"/>
      <c r="O22" s="14">
        <v>0</v>
      </c>
      <c r="P22" s="14">
        <v>1.2820512820512799E-2</v>
      </c>
      <c r="Q22" s="14">
        <v>0</v>
      </c>
    </row>
    <row r="23" spans="2:17" ht="16" x14ac:dyDescent="0.2">
      <c r="B23" s="15" t="s">
        <v>47</v>
      </c>
      <c r="C23" s="16">
        <v>3.5573122529644299E-2</v>
      </c>
      <c r="D23" s="16">
        <v>6.6666666666666693E-2</v>
      </c>
      <c r="E23" s="16">
        <v>2.7027027027027001E-2</v>
      </c>
      <c r="F23" s="16">
        <v>2.2222222222222199E-2</v>
      </c>
      <c r="G23" s="16">
        <v>3.1746031746031703E-2</v>
      </c>
      <c r="H23" s="16"/>
      <c r="I23" s="16">
        <v>3.9370078740157501E-2</v>
      </c>
      <c r="J23" s="16">
        <v>3.1746031746031703E-2</v>
      </c>
      <c r="K23" s="16"/>
      <c r="L23" s="16">
        <v>3.2520325203252001E-2</v>
      </c>
      <c r="M23" s="16">
        <v>3.8461538461538498E-2</v>
      </c>
      <c r="N23" s="16"/>
      <c r="O23" s="16">
        <v>3.7383177570093497E-2</v>
      </c>
      <c r="P23" s="16">
        <v>2.5641025641025599E-2</v>
      </c>
      <c r="Q23" s="16">
        <v>4.47761194029851E-2</v>
      </c>
    </row>
    <row r="24" spans="2:17" x14ac:dyDescent="0.2">
      <c r="B24" s="13"/>
    </row>
    <row r="25" spans="2:17" x14ac:dyDescent="0.2">
      <c r="B25" t="s">
        <v>50</v>
      </c>
    </row>
    <row r="26" spans="2:17" x14ac:dyDescent="0.2">
      <c r="B26" t="s">
        <v>51</v>
      </c>
    </row>
    <row r="28" spans="2:17" x14ac:dyDescent="0.2">
      <c r="B28"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Q28"/>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225</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211</v>
      </c>
      <c r="C8" s="14">
        <v>0.41501976284585002</v>
      </c>
      <c r="D8" s="14">
        <v>0.4</v>
      </c>
      <c r="E8" s="14">
        <v>0.43243243243243201</v>
      </c>
      <c r="F8" s="14">
        <v>0.422222222222222</v>
      </c>
      <c r="G8" s="14">
        <v>0.41269841269841301</v>
      </c>
      <c r="H8" s="14"/>
      <c r="I8" s="14">
        <v>0.41732283464566899</v>
      </c>
      <c r="J8" s="14">
        <v>0.41269841269841301</v>
      </c>
      <c r="K8" s="14"/>
      <c r="L8" s="14">
        <v>0.40650406504065001</v>
      </c>
      <c r="M8" s="14">
        <v>0.42307692307692302</v>
      </c>
      <c r="N8" s="14"/>
      <c r="O8" s="14">
        <v>0.37383177570093501</v>
      </c>
      <c r="P8" s="14">
        <v>0.487179487179487</v>
      </c>
      <c r="Q8" s="14">
        <v>0.402985074626866</v>
      </c>
    </row>
    <row r="9" spans="2:17" ht="16" x14ac:dyDescent="0.2">
      <c r="B9" s="15" t="s">
        <v>212</v>
      </c>
      <c r="C9" s="14">
        <v>0.39920948616600799</v>
      </c>
      <c r="D9" s="14">
        <v>0.33333333333333298</v>
      </c>
      <c r="E9" s="14">
        <v>0.40540540540540498</v>
      </c>
      <c r="F9" s="14">
        <v>0.4</v>
      </c>
      <c r="G9" s="14">
        <v>0.42063492063492097</v>
      </c>
      <c r="H9" s="14"/>
      <c r="I9" s="14">
        <v>0.37795275590551197</v>
      </c>
      <c r="J9" s="14">
        <v>0.42063492063492097</v>
      </c>
      <c r="K9" s="14"/>
      <c r="L9" s="14">
        <v>0.422764227642276</v>
      </c>
      <c r="M9" s="14">
        <v>0.37692307692307703</v>
      </c>
      <c r="N9" s="14"/>
      <c r="O9" s="14">
        <v>0.401869158878505</v>
      </c>
      <c r="P9" s="14">
        <v>0.43589743589743601</v>
      </c>
      <c r="Q9" s="14">
        <v>0.35820895522388102</v>
      </c>
    </row>
    <row r="10" spans="2:17" ht="16" x14ac:dyDescent="0.2">
      <c r="B10" s="15" t="s">
        <v>213</v>
      </c>
      <c r="C10" s="14">
        <v>0.37944664031620601</v>
      </c>
      <c r="D10" s="14">
        <v>0.35555555555555601</v>
      </c>
      <c r="E10" s="14">
        <v>0.43243243243243201</v>
      </c>
      <c r="F10" s="14">
        <v>0.35555555555555601</v>
      </c>
      <c r="G10" s="14">
        <v>0.38095238095238099</v>
      </c>
      <c r="H10" s="14"/>
      <c r="I10" s="14">
        <v>0.37795275590551197</v>
      </c>
      <c r="J10" s="14">
        <v>0.38095238095238099</v>
      </c>
      <c r="K10" s="14"/>
      <c r="L10" s="14">
        <v>0.34146341463414598</v>
      </c>
      <c r="M10" s="14">
        <v>0.41538461538461502</v>
      </c>
      <c r="N10" s="14"/>
      <c r="O10" s="14">
        <v>0.34579439252336402</v>
      </c>
      <c r="P10" s="14">
        <v>0.39743589743589702</v>
      </c>
      <c r="Q10" s="14">
        <v>0.402985074626866</v>
      </c>
    </row>
    <row r="11" spans="2:17" ht="16" x14ac:dyDescent="0.2">
      <c r="B11" s="15" t="s">
        <v>214</v>
      </c>
      <c r="C11" s="14">
        <v>0.36758893280632399</v>
      </c>
      <c r="D11" s="14">
        <v>0.31111111111111101</v>
      </c>
      <c r="E11" s="14">
        <v>0.32432432432432401</v>
      </c>
      <c r="F11" s="14">
        <v>0.46666666666666701</v>
      </c>
      <c r="G11" s="14">
        <v>0.365079365079365</v>
      </c>
      <c r="H11" s="14"/>
      <c r="I11" s="14">
        <v>0.37007874015747999</v>
      </c>
      <c r="J11" s="14">
        <v>0.365079365079365</v>
      </c>
      <c r="K11" s="14"/>
      <c r="L11" s="14">
        <v>0.44715447154471499</v>
      </c>
      <c r="M11" s="14">
        <v>0.29230769230769199</v>
      </c>
      <c r="N11" s="14"/>
      <c r="O11" s="14">
        <v>0.30841121495327101</v>
      </c>
      <c r="P11" s="14">
        <v>0.44871794871794901</v>
      </c>
      <c r="Q11" s="14">
        <v>0.37313432835820898</v>
      </c>
    </row>
    <row r="12" spans="2:17" ht="32" x14ac:dyDescent="0.2">
      <c r="B12" s="15" t="s">
        <v>215</v>
      </c>
      <c r="C12" s="14">
        <v>0.34782608695652201</v>
      </c>
      <c r="D12" s="14">
        <v>0.22222222222222199</v>
      </c>
      <c r="E12" s="14">
        <v>0.27027027027027001</v>
      </c>
      <c r="F12" s="14">
        <v>0.422222222222222</v>
      </c>
      <c r="G12" s="14">
        <v>0.38888888888888901</v>
      </c>
      <c r="H12" s="14"/>
      <c r="I12" s="14">
        <v>0.30708661417322802</v>
      </c>
      <c r="J12" s="14">
        <v>0.38888888888888901</v>
      </c>
      <c r="K12" s="14"/>
      <c r="L12" s="14">
        <v>0.38211382113821102</v>
      </c>
      <c r="M12" s="14">
        <v>0.31538461538461499</v>
      </c>
      <c r="N12" s="14"/>
      <c r="O12" s="14">
        <v>0.27102803738317799</v>
      </c>
      <c r="P12" s="14">
        <v>0.43589743589743601</v>
      </c>
      <c r="Q12" s="14">
        <v>0.35820895522388102</v>
      </c>
    </row>
    <row r="13" spans="2:17" ht="48" x14ac:dyDescent="0.2">
      <c r="B13" s="15" t="s">
        <v>216</v>
      </c>
      <c r="C13" s="14">
        <v>0.26482213438735203</v>
      </c>
      <c r="D13" s="14">
        <v>0.266666666666667</v>
      </c>
      <c r="E13" s="14">
        <v>0.24324324324324301</v>
      </c>
      <c r="F13" s="14">
        <v>0.22222222222222199</v>
      </c>
      <c r="G13" s="14">
        <v>0.28571428571428598</v>
      </c>
      <c r="H13" s="14"/>
      <c r="I13" s="14">
        <v>0.244094488188976</v>
      </c>
      <c r="J13" s="14">
        <v>0.28571428571428598</v>
      </c>
      <c r="K13" s="14"/>
      <c r="L13" s="14">
        <v>0.284552845528455</v>
      </c>
      <c r="M13" s="14">
        <v>0.246153846153846</v>
      </c>
      <c r="N13" s="14"/>
      <c r="O13" s="14">
        <v>0.289719626168224</v>
      </c>
      <c r="P13" s="14">
        <v>0.243589743589744</v>
      </c>
      <c r="Q13" s="14">
        <v>0.238805970149254</v>
      </c>
    </row>
    <row r="14" spans="2:17" ht="32" x14ac:dyDescent="0.2">
      <c r="B14" s="15" t="s">
        <v>217</v>
      </c>
      <c r="C14" s="14">
        <v>0.233201581027668</v>
      </c>
      <c r="D14" s="14">
        <v>0.11111111111111099</v>
      </c>
      <c r="E14" s="14">
        <v>0.162162162162162</v>
      </c>
      <c r="F14" s="14">
        <v>0.266666666666667</v>
      </c>
      <c r="G14" s="14">
        <v>0.28571428571428598</v>
      </c>
      <c r="H14" s="14"/>
      <c r="I14" s="14">
        <v>0.181102362204724</v>
      </c>
      <c r="J14" s="14">
        <v>0.28571428571428598</v>
      </c>
      <c r="K14" s="14"/>
      <c r="L14" s="14">
        <v>0.19512195121951201</v>
      </c>
      <c r="M14" s="14">
        <v>0.269230769230769</v>
      </c>
      <c r="N14" s="14"/>
      <c r="O14" s="14">
        <v>0.21495327102803699</v>
      </c>
      <c r="P14" s="14">
        <v>0.269230769230769</v>
      </c>
      <c r="Q14" s="14">
        <v>0.20895522388059701</v>
      </c>
    </row>
    <row r="15" spans="2:17" ht="32" x14ac:dyDescent="0.2">
      <c r="B15" s="15" t="s">
        <v>218</v>
      </c>
      <c r="C15" s="14">
        <v>0.233201581027668</v>
      </c>
      <c r="D15" s="14">
        <v>0.133333333333333</v>
      </c>
      <c r="E15" s="14">
        <v>0.162162162162162</v>
      </c>
      <c r="F15" s="14">
        <v>0.24444444444444399</v>
      </c>
      <c r="G15" s="14">
        <v>0.28571428571428598</v>
      </c>
      <c r="H15" s="14"/>
      <c r="I15" s="14">
        <v>0.181102362204724</v>
      </c>
      <c r="J15" s="14">
        <v>0.28571428571428598</v>
      </c>
      <c r="K15" s="14"/>
      <c r="L15" s="14">
        <v>0.284552845528455</v>
      </c>
      <c r="M15" s="14">
        <v>0.18461538461538499</v>
      </c>
      <c r="N15" s="14"/>
      <c r="O15" s="14">
        <v>0.18691588785046701</v>
      </c>
      <c r="P15" s="14">
        <v>0.28205128205128199</v>
      </c>
      <c r="Q15" s="14">
        <v>0.25373134328358199</v>
      </c>
    </row>
    <row r="16" spans="2:17" ht="16" x14ac:dyDescent="0.2">
      <c r="B16" s="15" t="s">
        <v>219</v>
      </c>
      <c r="C16" s="14">
        <v>0.21343873517786599</v>
      </c>
      <c r="D16" s="14">
        <v>0.28888888888888897</v>
      </c>
      <c r="E16" s="14">
        <v>0.18918918918918901</v>
      </c>
      <c r="F16" s="14">
        <v>0.17777777777777801</v>
      </c>
      <c r="G16" s="14">
        <v>0.206349206349206</v>
      </c>
      <c r="H16" s="14"/>
      <c r="I16" s="14">
        <v>0.220472440944882</v>
      </c>
      <c r="J16" s="14">
        <v>0.206349206349206</v>
      </c>
      <c r="K16" s="14"/>
      <c r="L16" s="14">
        <v>0.219512195121951</v>
      </c>
      <c r="M16" s="14">
        <v>0.20769230769230801</v>
      </c>
      <c r="N16" s="14"/>
      <c r="O16" s="14">
        <v>0.168224299065421</v>
      </c>
      <c r="P16" s="14">
        <v>0.32051282051282098</v>
      </c>
      <c r="Q16" s="14">
        <v>0.164179104477612</v>
      </c>
    </row>
    <row r="17" spans="2:17" ht="32" x14ac:dyDescent="0.2">
      <c r="B17" s="15" t="s">
        <v>220</v>
      </c>
      <c r="C17" s="14">
        <v>0.20948616600790501</v>
      </c>
      <c r="D17" s="14">
        <v>0.155555555555556</v>
      </c>
      <c r="E17" s="14">
        <v>0.21621621621621601</v>
      </c>
      <c r="F17" s="14">
        <v>0.24444444444444399</v>
      </c>
      <c r="G17" s="14">
        <v>0.214285714285714</v>
      </c>
      <c r="H17" s="14"/>
      <c r="I17" s="14">
        <v>0.20472440944881901</v>
      </c>
      <c r="J17" s="14">
        <v>0.214285714285714</v>
      </c>
      <c r="K17" s="14"/>
      <c r="L17" s="14">
        <v>0.19512195121951201</v>
      </c>
      <c r="M17" s="14">
        <v>0.22307692307692301</v>
      </c>
      <c r="N17" s="14"/>
      <c r="O17" s="14">
        <v>0.18691588785046701</v>
      </c>
      <c r="P17" s="14">
        <v>0.269230769230769</v>
      </c>
      <c r="Q17" s="14">
        <v>0.164179104477612</v>
      </c>
    </row>
    <row r="18" spans="2:17" ht="32" x14ac:dyDescent="0.2">
      <c r="B18" s="15" t="s">
        <v>221</v>
      </c>
      <c r="C18" s="14">
        <v>0.185770750988142</v>
      </c>
      <c r="D18" s="14">
        <v>0.266666666666667</v>
      </c>
      <c r="E18" s="14">
        <v>8.1081081081081099E-2</v>
      </c>
      <c r="F18" s="14">
        <v>0.155555555555556</v>
      </c>
      <c r="G18" s="14">
        <v>0.19841269841269801</v>
      </c>
      <c r="H18" s="14"/>
      <c r="I18" s="14">
        <v>0.17322834645669299</v>
      </c>
      <c r="J18" s="14">
        <v>0.19841269841269801</v>
      </c>
      <c r="K18" s="14"/>
      <c r="L18" s="14">
        <v>0.203252032520325</v>
      </c>
      <c r="M18" s="14">
        <v>0.16923076923076899</v>
      </c>
      <c r="N18" s="14"/>
      <c r="O18" s="14">
        <v>0.15887850467289699</v>
      </c>
      <c r="P18" s="14">
        <v>0.28205128205128199</v>
      </c>
      <c r="Q18" s="14">
        <v>0.119402985074627</v>
      </c>
    </row>
    <row r="19" spans="2:17" ht="16" x14ac:dyDescent="0.2">
      <c r="B19" s="15" t="s">
        <v>222</v>
      </c>
      <c r="C19" s="14">
        <v>0.173913043478261</v>
      </c>
      <c r="D19" s="14">
        <v>4.4444444444444398E-2</v>
      </c>
      <c r="E19" s="14">
        <v>0.21621621621621601</v>
      </c>
      <c r="F19" s="14">
        <v>0.17777777777777801</v>
      </c>
      <c r="G19" s="14">
        <v>0.206349206349206</v>
      </c>
      <c r="H19" s="14"/>
      <c r="I19" s="14">
        <v>0.14173228346456701</v>
      </c>
      <c r="J19" s="14">
        <v>0.206349206349206</v>
      </c>
      <c r="K19" s="14"/>
      <c r="L19" s="14">
        <v>0.18699186991869901</v>
      </c>
      <c r="M19" s="14">
        <v>0.16153846153846199</v>
      </c>
      <c r="N19" s="14"/>
      <c r="O19" s="14">
        <v>0.13084112149532701</v>
      </c>
      <c r="P19" s="14">
        <v>0.20512820512820501</v>
      </c>
      <c r="Q19" s="14">
        <v>0.20895522388059701</v>
      </c>
    </row>
    <row r="20" spans="2:17" ht="32" x14ac:dyDescent="0.2">
      <c r="B20" s="15" t="s">
        <v>223</v>
      </c>
      <c r="C20" s="14">
        <v>0.142292490118577</v>
      </c>
      <c r="D20" s="14">
        <v>6.6666666666666693E-2</v>
      </c>
      <c r="E20" s="14">
        <v>0.135135135135135</v>
      </c>
      <c r="F20" s="14">
        <v>0.11111111111111099</v>
      </c>
      <c r="G20" s="14">
        <v>0.182539682539683</v>
      </c>
      <c r="H20" s="14"/>
      <c r="I20" s="14">
        <v>0.102362204724409</v>
      </c>
      <c r="J20" s="14">
        <v>0.182539682539683</v>
      </c>
      <c r="K20" s="14"/>
      <c r="L20" s="14">
        <v>0.138211382113821</v>
      </c>
      <c r="M20" s="14">
        <v>0.146153846153846</v>
      </c>
      <c r="N20" s="14"/>
      <c r="O20" s="14">
        <v>0.121495327102804</v>
      </c>
      <c r="P20" s="14">
        <v>0.17948717948717899</v>
      </c>
      <c r="Q20" s="14">
        <v>0.134328358208955</v>
      </c>
    </row>
    <row r="21" spans="2:17" ht="16" x14ac:dyDescent="0.2">
      <c r="B21" s="15" t="s">
        <v>55</v>
      </c>
      <c r="C21" s="14">
        <v>1.97628458498024E-2</v>
      </c>
      <c r="D21" s="14">
        <v>2.2222222222222199E-2</v>
      </c>
      <c r="E21" s="14">
        <v>0</v>
      </c>
      <c r="F21" s="14">
        <v>4.4444444444444398E-2</v>
      </c>
      <c r="G21" s="14">
        <v>1.58730158730159E-2</v>
      </c>
      <c r="H21" s="14"/>
      <c r="I21" s="14">
        <v>2.3622047244094498E-2</v>
      </c>
      <c r="J21" s="14">
        <v>1.58730158730159E-2</v>
      </c>
      <c r="K21" s="14"/>
      <c r="L21" s="14">
        <v>2.4390243902439001E-2</v>
      </c>
      <c r="M21" s="14">
        <v>1.5384615384615399E-2</v>
      </c>
      <c r="N21" s="14"/>
      <c r="O21" s="14">
        <v>3.7383177570093497E-2</v>
      </c>
      <c r="P21" s="14">
        <v>1.2820512820512799E-2</v>
      </c>
      <c r="Q21" s="14">
        <v>0</v>
      </c>
    </row>
    <row r="22" spans="2:17" ht="32" x14ac:dyDescent="0.2">
      <c r="B22" s="15" t="s">
        <v>224</v>
      </c>
      <c r="C22" s="14">
        <v>1.58102766798419E-2</v>
      </c>
      <c r="D22" s="14">
        <v>6.6666666666666693E-2</v>
      </c>
      <c r="E22" s="14">
        <v>0</v>
      </c>
      <c r="F22" s="14">
        <v>0</v>
      </c>
      <c r="G22" s="14">
        <v>7.9365079365079395E-3</v>
      </c>
      <c r="H22" s="14"/>
      <c r="I22" s="14">
        <v>2.3622047244094498E-2</v>
      </c>
      <c r="J22" s="14">
        <v>7.9365079365079395E-3</v>
      </c>
      <c r="K22" s="14"/>
      <c r="L22" s="14">
        <v>2.4390243902439001E-2</v>
      </c>
      <c r="M22" s="14">
        <v>7.6923076923076901E-3</v>
      </c>
      <c r="N22" s="14"/>
      <c r="O22" s="14">
        <v>1.86915887850467E-2</v>
      </c>
      <c r="P22" s="14">
        <v>0</v>
      </c>
      <c r="Q22" s="14">
        <v>2.9850746268656699E-2</v>
      </c>
    </row>
    <row r="23" spans="2:17" ht="16" x14ac:dyDescent="0.2">
      <c r="B23" s="15" t="s">
        <v>74</v>
      </c>
      <c r="C23" s="16">
        <v>7.9051383399209498E-3</v>
      </c>
      <c r="D23" s="16">
        <v>2.2222222222222199E-2</v>
      </c>
      <c r="E23" s="16">
        <v>0</v>
      </c>
      <c r="F23" s="16">
        <v>0</v>
      </c>
      <c r="G23" s="16">
        <v>7.9365079365079395E-3</v>
      </c>
      <c r="H23" s="16"/>
      <c r="I23" s="16">
        <v>7.8740157480314994E-3</v>
      </c>
      <c r="J23" s="16">
        <v>7.9365079365079395E-3</v>
      </c>
      <c r="K23" s="16"/>
      <c r="L23" s="16">
        <v>8.1300813008130107E-3</v>
      </c>
      <c r="M23" s="16">
        <v>7.6923076923076901E-3</v>
      </c>
      <c r="N23" s="16"/>
      <c r="O23" s="16">
        <v>0</v>
      </c>
      <c r="P23" s="16">
        <v>1.2820512820512799E-2</v>
      </c>
      <c r="Q23" s="16">
        <v>1.49253731343284E-2</v>
      </c>
    </row>
    <row r="24" spans="2:17" x14ac:dyDescent="0.2">
      <c r="B24" s="13"/>
    </row>
    <row r="25" spans="2:17" x14ac:dyDescent="0.2">
      <c r="B25" t="s">
        <v>50</v>
      </c>
    </row>
    <row r="26" spans="2:17" x14ac:dyDescent="0.2">
      <c r="B26" t="s">
        <v>51</v>
      </c>
    </row>
    <row r="28" spans="2:17" x14ac:dyDescent="0.2">
      <c r="B28"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Q29"/>
  <sheetViews>
    <sheetView showGridLines="0" workbookViewId="0">
      <pane xSplit="2" topLeftCell="C1" activePane="topRight" state="frozen"/>
      <selection pane="topRight"/>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240</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76</v>
      </c>
      <c r="C8" s="14">
        <v>0.35968379446640297</v>
      </c>
      <c r="D8" s="14">
        <v>0.422222222222222</v>
      </c>
      <c r="E8" s="14">
        <v>0.35135135135135098</v>
      </c>
      <c r="F8" s="14">
        <v>0.37777777777777799</v>
      </c>
      <c r="G8" s="14">
        <v>0.33333333333333298</v>
      </c>
      <c r="H8" s="14"/>
      <c r="I8" s="14">
        <v>0.38582677165354301</v>
      </c>
      <c r="J8" s="14">
        <v>0.33333333333333298</v>
      </c>
      <c r="K8" s="14"/>
      <c r="L8" s="14">
        <v>0.39024390243902402</v>
      </c>
      <c r="M8" s="14">
        <v>0.33076923076923098</v>
      </c>
      <c r="N8" s="14"/>
      <c r="O8" s="14">
        <v>0.32710280373831802</v>
      </c>
      <c r="P8" s="14">
        <v>0.38461538461538503</v>
      </c>
      <c r="Q8" s="14">
        <v>0.37313432835820898</v>
      </c>
    </row>
    <row r="9" spans="2:17" ht="32" x14ac:dyDescent="0.2">
      <c r="B9" s="15" t="s">
        <v>226</v>
      </c>
      <c r="C9" s="14">
        <v>0.33201581027667998</v>
      </c>
      <c r="D9" s="14">
        <v>0.4</v>
      </c>
      <c r="E9" s="14">
        <v>0.45945945945945899</v>
      </c>
      <c r="F9" s="14">
        <v>0.37777777777777799</v>
      </c>
      <c r="G9" s="14">
        <v>0.25396825396825401</v>
      </c>
      <c r="H9" s="14"/>
      <c r="I9" s="14">
        <v>0.40944881889763801</v>
      </c>
      <c r="J9" s="14">
        <v>0.25396825396825401</v>
      </c>
      <c r="K9" s="14"/>
      <c r="L9" s="14">
        <v>0.39024390243902402</v>
      </c>
      <c r="M9" s="14">
        <v>0.27692307692307699</v>
      </c>
      <c r="N9" s="14"/>
      <c r="O9" s="14">
        <v>0.31775700934579398</v>
      </c>
      <c r="P9" s="14">
        <v>0.32051282051282098</v>
      </c>
      <c r="Q9" s="14">
        <v>0.35820895522388102</v>
      </c>
    </row>
    <row r="10" spans="2:17" ht="32" x14ac:dyDescent="0.2">
      <c r="B10" s="15" t="s">
        <v>227</v>
      </c>
      <c r="C10" s="14">
        <v>0.21343873517786599</v>
      </c>
      <c r="D10" s="14">
        <v>0.2</v>
      </c>
      <c r="E10" s="14">
        <v>2.7027027027027001E-2</v>
      </c>
      <c r="F10" s="14">
        <v>0.22222222222222199</v>
      </c>
      <c r="G10" s="14">
        <v>0.26984126984126999</v>
      </c>
      <c r="H10" s="14"/>
      <c r="I10" s="14">
        <v>0.15748031496063</v>
      </c>
      <c r="J10" s="14">
        <v>0.26984126984126999</v>
      </c>
      <c r="K10" s="14"/>
      <c r="L10" s="14">
        <v>0.23577235772357699</v>
      </c>
      <c r="M10" s="14">
        <v>0.19230769230769201</v>
      </c>
      <c r="N10" s="14"/>
      <c r="O10" s="14">
        <v>0.168224299065421</v>
      </c>
      <c r="P10" s="14">
        <v>0.19230769230769201</v>
      </c>
      <c r="Q10" s="14">
        <v>0.31343283582089598</v>
      </c>
    </row>
    <row r="11" spans="2:17" ht="16" x14ac:dyDescent="0.2">
      <c r="B11" s="15" t="s">
        <v>228</v>
      </c>
      <c r="C11" s="14">
        <v>0.21343873517786599</v>
      </c>
      <c r="D11" s="14">
        <v>0.28888888888888897</v>
      </c>
      <c r="E11" s="14">
        <v>0.18918918918918901</v>
      </c>
      <c r="F11" s="14">
        <v>0.17777777777777801</v>
      </c>
      <c r="G11" s="14">
        <v>0.206349206349206</v>
      </c>
      <c r="H11" s="14"/>
      <c r="I11" s="14">
        <v>0.220472440944882</v>
      </c>
      <c r="J11" s="14">
        <v>0.206349206349206</v>
      </c>
      <c r="K11" s="14"/>
      <c r="L11" s="14">
        <v>0.26016260162601601</v>
      </c>
      <c r="M11" s="14">
        <v>0.16923076923076899</v>
      </c>
      <c r="N11" s="14"/>
      <c r="O11" s="14">
        <v>0.168224299065421</v>
      </c>
      <c r="P11" s="14">
        <v>0.20512820512820501</v>
      </c>
      <c r="Q11" s="14">
        <v>0.29850746268656703</v>
      </c>
    </row>
    <row r="12" spans="2:17" ht="48" x14ac:dyDescent="0.2">
      <c r="B12" s="15" t="s">
        <v>229</v>
      </c>
      <c r="C12" s="14">
        <v>0.19367588932806301</v>
      </c>
      <c r="D12" s="14">
        <v>0.133333333333333</v>
      </c>
      <c r="E12" s="14">
        <v>0.135135135135135</v>
      </c>
      <c r="F12" s="14">
        <v>0.266666666666667</v>
      </c>
      <c r="G12" s="14">
        <v>0.206349206349206</v>
      </c>
      <c r="H12" s="14"/>
      <c r="I12" s="14">
        <v>0.181102362204724</v>
      </c>
      <c r="J12" s="14">
        <v>0.206349206349206</v>
      </c>
      <c r="K12" s="14"/>
      <c r="L12" s="14">
        <v>0.219512195121951</v>
      </c>
      <c r="M12" s="14">
        <v>0.16923076923076899</v>
      </c>
      <c r="N12" s="14"/>
      <c r="O12" s="14">
        <v>0.20560747663551401</v>
      </c>
      <c r="P12" s="14">
        <v>0.17948717948717899</v>
      </c>
      <c r="Q12" s="14">
        <v>0.19402985074626899</v>
      </c>
    </row>
    <row r="13" spans="2:17" ht="32" x14ac:dyDescent="0.2">
      <c r="B13" s="15" t="s">
        <v>230</v>
      </c>
      <c r="C13" s="14">
        <v>0.17786561264822101</v>
      </c>
      <c r="D13" s="14">
        <v>0.11111111111111099</v>
      </c>
      <c r="E13" s="14">
        <v>0.21621621621621601</v>
      </c>
      <c r="F13" s="14">
        <v>0.133333333333333</v>
      </c>
      <c r="G13" s="14">
        <v>0.206349206349206</v>
      </c>
      <c r="H13" s="14"/>
      <c r="I13" s="14">
        <v>0.14960629921259799</v>
      </c>
      <c r="J13" s="14">
        <v>0.206349206349206</v>
      </c>
      <c r="K13" s="14"/>
      <c r="L13" s="14">
        <v>0.211382113821138</v>
      </c>
      <c r="M13" s="14">
        <v>0.146153846153846</v>
      </c>
      <c r="N13" s="14"/>
      <c r="O13" s="14">
        <v>0.168224299065421</v>
      </c>
      <c r="P13" s="14">
        <v>0.17948717948717899</v>
      </c>
      <c r="Q13" s="14">
        <v>0.19402985074626899</v>
      </c>
    </row>
    <row r="14" spans="2:17" ht="16" x14ac:dyDescent="0.2">
      <c r="B14" s="15" t="s">
        <v>231</v>
      </c>
      <c r="C14" s="14">
        <v>0.15019762845849799</v>
      </c>
      <c r="D14" s="14">
        <v>0.133333333333333</v>
      </c>
      <c r="E14" s="14">
        <v>0.135135135135135</v>
      </c>
      <c r="F14" s="14">
        <v>6.6666666666666693E-2</v>
      </c>
      <c r="G14" s="14">
        <v>0.19047619047618999</v>
      </c>
      <c r="H14" s="14"/>
      <c r="I14" s="14">
        <v>0.110236220472441</v>
      </c>
      <c r="J14" s="14">
        <v>0.19047619047618999</v>
      </c>
      <c r="K14" s="14"/>
      <c r="L14" s="14">
        <v>0.138211382113821</v>
      </c>
      <c r="M14" s="14">
        <v>0.16153846153846199</v>
      </c>
      <c r="N14" s="14"/>
      <c r="O14" s="14">
        <v>0.14953271028037399</v>
      </c>
      <c r="P14" s="14">
        <v>0.19230769230769201</v>
      </c>
      <c r="Q14" s="14">
        <v>0.104477611940299</v>
      </c>
    </row>
    <row r="15" spans="2:17" ht="32" x14ac:dyDescent="0.2">
      <c r="B15" s="15" t="s">
        <v>232</v>
      </c>
      <c r="C15" s="14">
        <v>0.142292490118577</v>
      </c>
      <c r="D15" s="14">
        <v>4.4444444444444398E-2</v>
      </c>
      <c r="E15" s="14">
        <v>8.1081081081081099E-2</v>
      </c>
      <c r="F15" s="14">
        <v>0.17777777777777801</v>
      </c>
      <c r="G15" s="14">
        <v>0.182539682539683</v>
      </c>
      <c r="H15" s="14"/>
      <c r="I15" s="14">
        <v>0.102362204724409</v>
      </c>
      <c r="J15" s="14">
        <v>0.182539682539683</v>
      </c>
      <c r="K15" s="14"/>
      <c r="L15" s="14">
        <v>0.146341463414634</v>
      </c>
      <c r="M15" s="14">
        <v>0.138461538461538</v>
      </c>
      <c r="N15" s="14"/>
      <c r="O15" s="14">
        <v>0.177570093457944</v>
      </c>
      <c r="P15" s="14">
        <v>0.128205128205128</v>
      </c>
      <c r="Q15" s="14">
        <v>0.104477611940299</v>
      </c>
    </row>
    <row r="16" spans="2:17" ht="32" x14ac:dyDescent="0.2">
      <c r="B16" s="15" t="s">
        <v>233</v>
      </c>
      <c r="C16" s="14">
        <v>0.126482213438735</v>
      </c>
      <c r="D16" s="14">
        <v>0.133333333333333</v>
      </c>
      <c r="E16" s="14">
        <v>0.135135135135135</v>
      </c>
      <c r="F16" s="14">
        <v>0.11111111111111099</v>
      </c>
      <c r="G16" s="14">
        <v>0.126984126984127</v>
      </c>
      <c r="H16" s="14"/>
      <c r="I16" s="14">
        <v>0.12598425196850399</v>
      </c>
      <c r="J16" s="14">
        <v>0.126984126984127</v>
      </c>
      <c r="K16" s="14"/>
      <c r="L16" s="14">
        <v>0.146341463414634</v>
      </c>
      <c r="M16" s="14">
        <v>0.107692307692308</v>
      </c>
      <c r="N16" s="14"/>
      <c r="O16" s="14">
        <v>0.10280373831775701</v>
      </c>
      <c r="P16" s="14">
        <v>0.128205128205128</v>
      </c>
      <c r="Q16" s="14">
        <v>0.164179104477612</v>
      </c>
    </row>
    <row r="17" spans="2:17" ht="32" x14ac:dyDescent="0.2">
      <c r="B17" s="15" t="s">
        <v>234</v>
      </c>
      <c r="C17" s="14">
        <v>0.126482213438735</v>
      </c>
      <c r="D17" s="14">
        <v>8.8888888888888906E-2</v>
      </c>
      <c r="E17" s="14">
        <v>8.1081081081081099E-2</v>
      </c>
      <c r="F17" s="14">
        <v>0.2</v>
      </c>
      <c r="G17" s="14">
        <v>0.126984126984127</v>
      </c>
      <c r="H17" s="14"/>
      <c r="I17" s="14">
        <v>0.12598425196850399</v>
      </c>
      <c r="J17" s="14">
        <v>0.126984126984127</v>
      </c>
      <c r="K17" s="14"/>
      <c r="L17" s="14">
        <v>8.1300813008130093E-2</v>
      </c>
      <c r="M17" s="14">
        <v>0.16923076923076899</v>
      </c>
      <c r="N17" s="14"/>
      <c r="O17" s="14">
        <v>0.10280373831775701</v>
      </c>
      <c r="P17" s="14">
        <v>0.20512820512820501</v>
      </c>
      <c r="Q17" s="14">
        <v>7.4626865671641798E-2</v>
      </c>
    </row>
    <row r="18" spans="2:17" ht="48" x14ac:dyDescent="0.2">
      <c r="B18" s="15" t="s">
        <v>235</v>
      </c>
      <c r="C18" s="14">
        <v>0.118577075098814</v>
      </c>
      <c r="D18" s="14">
        <v>4.4444444444444398E-2</v>
      </c>
      <c r="E18" s="14">
        <v>0.21621621621621601</v>
      </c>
      <c r="F18" s="14">
        <v>8.8888888888888906E-2</v>
      </c>
      <c r="G18" s="14">
        <v>0.126984126984127</v>
      </c>
      <c r="H18" s="14"/>
      <c r="I18" s="14">
        <v>0.110236220472441</v>
      </c>
      <c r="J18" s="14">
        <v>0.126984126984127</v>
      </c>
      <c r="K18" s="14"/>
      <c r="L18" s="14">
        <v>9.7560975609756101E-2</v>
      </c>
      <c r="M18" s="14">
        <v>0.138461538461538</v>
      </c>
      <c r="N18" s="14"/>
      <c r="O18" s="14">
        <v>0.11214953271028</v>
      </c>
      <c r="P18" s="14">
        <v>0.115384615384615</v>
      </c>
      <c r="Q18" s="14">
        <v>0.119402985074627</v>
      </c>
    </row>
    <row r="19" spans="2:17" ht="16" x14ac:dyDescent="0.2">
      <c r="B19" s="15" t="s">
        <v>236</v>
      </c>
      <c r="C19" s="14">
        <v>0.114624505928854</v>
      </c>
      <c r="D19" s="14">
        <v>0.133333333333333</v>
      </c>
      <c r="E19" s="14">
        <v>0.135135135135135</v>
      </c>
      <c r="F19" s="14">
        <v>0.11111111111111099</v>
      </c>
      <c r="G19" s="14">
        <v>0.103174603174603</v>
      </c>
      <c r="H19" s="14"/>
      <c r="I19" s="14">
        <v>0.12598425196850399</v>
      </c>
      <c r="J19" s="14">
        <v>0.103174603174603</v>
      </c>
      <c r="K19" s="14"/>
      <c r="L19" s="14">
        <v>0.154471544715447</v>
      </c>
      <c r="M19" s="14">
        <v>7.69230769230769E-2</v>
      </c>
      <c r="N19" s="14"/>
      <c r="O19" s="14">
        <v>0.13084112149532701</v>
      </c>
      <c r="P19" s="14">
        <v>0.141025641025641</v>
      </c>
      <c r="Q19" s="14">
        <v>5.9701492537313397E-2</v>
      </c>
    </row>
    <row r="20" spans="2:17" ht="32" x14ac:dyDescent="0.2">
      <c r="B20" s="15" t="s">
        <v>237</v>
      </c>
      <c r="C20" s="14">
        <v>0.110671936758893</v>
      </c>
      <c r="D20" s="14">
        <v>0.17777777777777801</v>
      </c>
      <c r="E20" s="14">
        <v>0.135135135135135</v>
      </c>
      <c r="F20" s="14">
        <v>8.8888888888888906E-2</v>
      </c>
      <c r="G20" s="14">
        <v>8.7301587301587297E-2</v>
      </c>
      <c r="H20" s="14"/>
      <c r="I20" s="14">
        <v>0.133858267716535</v>
      </c>
      <c r="J20" s="14">
        <v>8.7301587301587297E-2</v>
      </c>
      <c r="K20" s="14"/>
      <c r="L20" s="14">
        <v>0.113821138211382</v>
      </c>
      <c r="M20" s="14">
        <v>0.107692307692308</v>
      </c>
      <c r="N20" s="14"/>
      <c r="O20" s="14">
        <v>0.11214953271028</v>
      </c>
      <c r="P20" s="14">
        <v>0.141025641025641</v>
      </c>
      <c r="Q20" s="14">
        <v>7.4626865671641798E-2</v>
      </c>
    </row>
    <row r="21" spans="2:17" ht="32" x14ac:dyDescent="0.2">
      <c r="B21" s="15" t="s">
        <v>238</v>
      </c>
      <c r="C21" s="14">
        <v>0.106719367588933</v>
      </c>
      <c r="D21" s="14">
        <v>0.11111111111111099</v>
      </c>
      <c r="E21" s="14">
        <v>0.18918918918918901</v>
      </c>
      <c r="F21" s="14">
        <v>0.133333333333333</v>
      </c>
      <c r="G21" s="14">
        <v>7.1428571428571397E-2</v>
      </c>
      <c r="H21" s="14"/>
      <c r="I21" s="14">
        <v>0.14173228346456701</v>
      </c>
      <c r="J21" s="14">
        <v>7.1428571428571397E-2</v>
      </c>
      <c r="K21" s="14"/>
      <c r="L21" s="14">
        <v>0.113821138211382</v>
      </c>
      <c r="M21" s="14">
        <v>0.1</v>
      </c>
      <c r="N21" s="14"/>
      <c r="O21" s="14">
        <v>9.34579439252336E-2</v>
      </c>
      <c r="P21" s="14">
        <v>0.102564102564103</v>
      </c>
      <c r="Q21" s="14">
        <v>0.134328358208955</v>
      </c>
    </row>
    <row r="22" spans="2:17" ht="16" x14ac:dyDescent="0.2">
      <c r="B22" s="15" t="s">
        <v>239</v>
      </c>
      <c r="C22" s="14">
        <v>0.102766798418972</v>
      </c>
      <c r="D22" s="14">
        <v>6.6666666666666693E-2</v>
      </c>
      <c r="E22" s="14">
        <v>0.162162162162162</v>
      </c>
      <c r="F22" s="14">
        <v>8.8888888888888906E-2</v>
      </c>
      <c r="G22" s="14">
        <v>0.103174603174603</v>
      </c>
      <c r="H22" s="14"/>
      <c r="I22" s="14">
        <v>0.102362204724409</v>
      </c>
      <c r="J22" s="14">
        <v>0.103174603174603</v>
      </c>
      <c r="K22" s="14"/>
      <c r="L22" s="14">
        <v>6.50406504065041E-2</v>
      </c>
      <c r="M22" s="14">
        <v>0.138461538461538</v>
      </c>
      <c r="N22" s="14"/>
      <c r="O22" s="14">
        <v>0.121495327102804</v>
      </c>
      <c r="P22" s="14">
        <v>6.4102564102564097E-2</v>
      </c>
      <c r="Q22" s="14">
        <v>0.119402985074627</v>
      </c>
    </row>
    <row r="23" spans="2:17" ht="16" x14ac:dyDescent="0.2">
      <c r="B23" s="15" t="s">
        <v>74</v>
      </c>
      <c r="C23" s="14">
        <v>3.9525691699604697E-3</v>
      </c>
      <c r="D23" s="14">
        <v>0</v>
      </c>
      <c r="E23" s="14">
        <v>0</v>
      </c>
      <c r="F23" s="14">
        <v>0</v>
      </c>
      <c r="G23" s="14">
        <v>7.9365079365079395E-3</v>
      </c>
      <c r="H23" s="14"/>
      <c r="I23" s="14">
        <v>0</v>
      </c>
      <c r="J23" s="14">
        <v>7.9365079365079395E-3</v>
      </c>
      <c r="K23" s="14"/>
      <c r="L23" s="14">
        <v>0</v>
      </c>
      <c r="M23" s="14">
        <v>7.6923076923076901E-3</v>
      </c>
      <c r="N23" s="14"/>
      <c r="O23" s="14">
        <v>9.3457943925233603E-3</v>
      </c>
      <c r="P23" s="14">
        <v>0</v>
      </c>
      <c r="Q23" s="14">
        <v>0</v>
      </c>
    </row>
    <row r="24" spans="2:17" ht="16" x14ac:dyDescent="0.2">
      <c r="B24" s="15" t="s">
        <v>47</v>
      </c>
      <c r="C24" s="16">
        <v>1.58102766798419E-2</v>
      </c>
      <c r="D24" s="16">
        <v>4.4444444444444398E-2</v>
      </c>
      <c r="E24" s="16">
        <v>0</v>
      </c>
      <c r="F24" s="16">
        <v>2.2222222222222199E-2</v>
      </c>
      <c r="G24" s="16">
        <v>7.9365079365079395E-3</v>
      </c>
      <c r="H24" s="16"/>
      <c r="I24" s="16">
        <v>2.3622047244094498E-2</v>
      </c>
      <c r="J24" s="16">
        <v>7.9365079365079395E-3</v>
      </c>
      <c r="K24" s="16"/>
      <c r="L24" s="16">
        <v>1.6260162601626001E-2</v>
      </c>
      <c r="M24" s="16">
        <v>1.5384615384615399E-2</v>
      </c>
      <c r="N24" s="16"/>
      <c r="O24" s="16">
        <v>9.3457943925233603E-3</v>
      </c>
      <c r="P24" s="16">
        <v>1.2820512820512799E-2</v>
      </c>
      <c r="Q24" s="16">
        <v>2.9850746268656699E-2</v>
      </c>
    </row>
    <row r="25" spans="2:17" x14ac:dyDescent="0.2">
      <c r="B25" s="13"/>
    </row>
    <row r="26" spans="2:17" x14ac:dyDescent="0.2">
      <c r="B26" t="s">
        <v>50</v>
      </c>
    </row>
    <row r="27" spans="2:17" x14ac:dyDescent="0.2">
      <c r="B27" t="s">
        <v>51</v>
      </c>
    </row>
    <row r="29" spans="2:17" x14ac:dyDescent="0.2">
      <c r="B29"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Q26"/>
  <sheetViews>
    <sheetView showGridLines="0" topLeftCell="A7" workbookViewId="0">
      <pane xSplit="2" topLeftCell="C1" activePane="topRight" state="frozen"/>
      <selection pane="topRight" activeCell="B26" sqref="B26"/>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254</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241</v>
      </c>
      <c r="C8" s="14">
        <v>0.33992094861660099</v>
      </c>
      <c r="D8" s="14">
        <v>0.35555555555555601</v>
      </c>
      <c r="E8" s="14">
        <v>0.27027027027027001</v>
      </c>
      <c r="F8" s="14">
        <v>0.48888888888888898</v>
      </c>
      <c r="G8" s="14">
        <v>0.30158730158730201</v>
      </c>
      <c r="H8" s="14"/>
      <c r="I8" s="14">
        <v>0.37795275590551197</v>
      </c>
      <c r="J8" s="14">
        <v>0.30158730158730201</v>
      </c>
      <c r="K8" s="14"/>
      <c r="L8" s="14">
        <v>0.34959349593495898</v>
      </c>
      <c r="M8" s="14">
        <v>0.33076923076923098</v>
      </c>
      <c r="N8" s="14"/>
      <c r="O8" s="14">
        <v>0.28037383177570102</v>
      </c>
      <c r="P8" s="14">
        <v>0.39743589743589702</v>
      </c>
      <c r="Q8" s="14">
        <v>0.37313432835820898</v>
      </c>
    </row>
    <row r="9" spans="2:17" ht="32" x14ac:dyDescent="0.2">
      <c r="B9" s="15" t="s">
        <v>242</v>
      </c>
      <c r="C9" s="14">
        <v>0.25691699604743101</v>
      </c>
      <c r="D9" s="14">
        <v>0.22222222222222199</v>
      </c>
      <c r="E9" s="14">
        <v>0.21621621621621601</v>
      </c>
      <c r="F9" s="14">
        <v>0.22222222222222199</v>
      </c>
      <c r="G9" s="14">
        <v>0.293650793650794</v>
      </c>
      <c r="H9" s="14"/>
      <c r="I9" s="14">
        <v>0.220472440944882</v>
      </c>
      <c r="J9" s="14">
        <v>0.293650793650794</v>
      </c>
      <c r="K9" s="14"/>
      <c r="L9" s="14">
        <v>0.25203252032520301</v>
      </c>
      <c r="M9" s="14">
        <v>0.261538461538462</v>
      </c>
      <c r="N9" s="14"/>
      <c r="O9" s="14">
        <v>0.289719626168224</v>
      </c>
      <c r="P9" s="14">
        <v>0.243589743589744</v>
      </c>
      <c r="Q9" s="14">
        <v>0.22388059701492499</v>
      </c>
    </row>
    <row r="10" spans="2:17" ht="48" x14ac:dyDescent="0.2">
      <c r="B10" s="15" t="s">
        <v>243</v>
      </c>
      <c r="C10" s="14">
        <v>0.24505928853754899</v>
      </c>
      <c r="D10" s="14">
        <v>0.155555555555556</v>
      </c>
      <c r="E10" s="14">
        <v>0.21621621621621601</v>
      </c>
      <c r="F10" s="14">
        <v>0.24444444444444399</v>
      </c>
      <c r="G10" s="14">
        <v>0.28571428571428598</v>
      </c>
      <c r="H10" s="14"/>
      <c r="I10" s="14">
        <v>0.20472440944881901</v>
      </c>
      <c r="J10" s="14">
        <v>0.28571428571428598</v>
      </c>
      <c r="K10" s="14"/>
      <c r="L10" s="14">
        <v>0.22764227642276399</v>
      </c>
      <c r="M10" s="14">
        <v>0.261538461538462</v>
      </c>
      <c r="N10" s="14"/>
      <c r="O10" s="14">
        <v>0.27102803738317799</v>
      </c>
      <c r="P10" s="14">
        <v>0.269230769230769</v>
      </c>
      <c r="Q10" s="14">
        <v>0.164179104477612</v>
      </c>
    </row>
    <row r="11" spans="2:17" ht="32" x14ac:dyDescent="0.2">
      <c r="B11" s="15" t="s">
        <v>244</v>
      </c>
      <c r="C11" s="14">
        <v>0.24110671936758901</v>
      </c>
      <c r="D11" s="14">
        <v>0.24444444444444399</v>
      </c>
      <c r="E11" s="14">
        <v>0.162162162162162</v>
      </c>
      <c r="F11" s="14">
        <v>0.28888888888888897</v>
      </c>
      <c r="G11" s="14">
        <v>0.24603174603174599</v>
      </c>
      <c r="H11" s="14"/>
      <c r="I11" s="14">
        <v>0.23622047244094499</v>
      </c>
      <c r="J11" s="14">
        <v>0.24603174603174599</v>
      </c>
      <c r="K11" s="14"/>
      <c r="L11" s="14">
        <v>0.276422764227642</v>
      </c>
      <c r="M11" s="14">
        <v>0.20769230769230801</v>
      </c>
      <c r="N11" s="14"/>
      <c r="O11" s="14">
        <v>0.19626168224299101</v>
      </c>
      <c r="P11" s="14">
        <v>0.28205128205128199</v>
      </c>
      <c r="Q11" s="14">
        <v>0.26865671641791</v>
      </c>
    </row>
    <row r="12" spans="2:17" ht="32" x14ac:dyDescent="0.2">
      <c r="B12" s="15" t="s">
        <v>245</v>
      </c>
      <c r="C12" s="14">
        <v>0.24110671936758901</v>
      </c>
      <c r="D12" s="14">
        <v>6.6666666666666693E-2</v>
      </c>
      <c r="E12" s="14">
        <v>0.27027027027027001</v>
      </c>
      <c r="F12" s="14">
        <v>0.155555555555556</v>
      </c>
      <c r="G12" s="14">
        <v>0.32539682539682502</v>
      </c>
      <c r="H12" s="14"/>
      <c r="I12" s="14">
        <v>0.15748031496063</v>
      </c>
      <c r="J12" s="14">
        <v>0.32539682539682502</v>
      </c>
      <c r="K12" s="14"/>
      <c r="L12" s="14">
        <v>0.30081300813008099</v>
      </c>
      <c r="M12" s="14">
        <v>0.18461538461538499</v>
      </c>
      <c r="N12" s="14"/>
      <c r="O12" s="14">
        <v>0.19626168224299101</v>
      </c>
      <c r="P12" s="14">
        <v>0.28205128205128199</v>
      </c>
      <c r="Q12" s="14">
        <v>0.26865671641791</v>
      </c>
    </row>
    <row r="13" spans="2:17" ht="16" x14ac:dyDescent="0.2">
      <c r="B13" s="15" t="s">
        <v>246</v>
      </c>
      <c r="C13" s="14">
        <v>0.217391304347826</v>
      </c>
      <c r="D13" s="14">
        <v>0.31111111111111101</v>
      </c>
      <c r="E13" s="14">
        <v>0.29729729729729698</v>
      </c>
      <c r="F13" s="14">
        <v>0.11111111111111099</v>
      </c>
      <c r="G13" s="14">
        <v>0.19841269841269801</v>
      </c>
      <c r="H13" s="14"/>
      <c r="I13" s="14">
        <v>0.23622047244094499</v>
      </c>
      <c r="J13" s="14">
        <v>0.19841269841269801</v>
      </c>
      <c r="K13" s="14"/>
      <c r="L13" s="14">
        <v>0.18699186991869901</v>
      </c>
      <c r="M13" s="14">
        <v>0.246153846153846</v>
      </c>
      <c r="N13" s="14"/>
      <c r="O13" s="14">
        <v>0.15887850467289699</v>
      </c>
      <c r="P13" s="14">
        <v>0.20512820512820501</v>
      </c>
      <c r="Q13" s="14">
        <v>0.328358208955224</v>
      </c>
    </row>
    <row r="14" spans="2:17" ht="32" x14ac:dyDescent="0.2">
      <c r="B14" s="15" t="s">
        <v>247</v>
      </c>
      <c r="C14" s="14">
        <v>0.189723320158103</v>
      </c>
      <c r="D14" s="14">
        <v>0.31111111111111101</v>
      </c>
      <c r="E14" s="14">
        <v>0.135135135135135</v>
      </c>
      <c r="F14" s="14">
        <v>0.133333333333333</v>
      </c>
      <c r="G14" s="14">
        <v>0.182539682539683</v>
      </c>
      <c r="H14" s="14"/>
      <c r="I14" s="14">
        <v>0.196850393700787</v>
      </c>
      <c r="J14" s="14">
        <v>0.182539682539683</v>
      </c>
      <c r="K14" s="14"/>
      <c r="L14" s="14">
        <v>0.22764227642276399</v>
      </c>
      <c r="M14" s="14">
        <v>0.15384615384615399</v>
      </c>
      <c r="N14" s="14"/>
      <c r="O14" s="14">
        <v>0.177570093457944</v>
      </c>
      <c r="P14" s="14">
        <v>0.17948717948717899</v>
      </c>
      <c r="Q14" s="14">
        <v>0.22388059701492499</v>
      </c>
    </row>
    <row r="15" spans="2:17" ht="16" x14ac:dyDescent="0.2">
      <c r="B15" s="15" t="s">
        <v>248</v>
      </c>
      <c r="C15" s="14">
        <v>0.18181818181818199</v>
      </c>
      <c r="D15" s="14">
        <v>0.133333333333333</v>
      </c>
      <c r="E15" s="14">
        <v>0.29729729729729698</v>
      </c>
      <c r="F15" s="14">
        <v>0.2</v>
      </c>
      <c r="G15" s="14">
        <v>0.158730158730159</v>
      </c>
      <c r="H15" s="14"/>
      <c r="I15" s="14">
        <v>0.20472440944881901</v>
      </c>
      <c r="J15" s="14">
        <v>0.158730158730159</v>
      </c>
      <c r="K15" s="14"/>
      <c r="L15" s="14">
        <v>0.18699186991869901</v>
      </c>
      <c r="M15" s="14">
        <v>0.17692307692307699</v>
      </c>
      <c r="N15" s="14"/>
      <c r="O15" s="14">
        <v>0.177570093457944</v>
      </c>
      <c r="P15" s="14">
        <v>0.19230769230769201</v>
      </c>
      <c r="Q15" s="14">
        <v>0.164179104477612</v>
      </c>
    </row>
    <row r="16" spans="2:17" ht="32" x14ac:dyDescent="0.2">
      <c r="B16" s="15" t="s">
        <v>249</v>
      </c>
      <c r="C16" s="14">
        <v>0.154150197628458</v>
      </c>
      <c r="D16" s="14">
        <v>0.133333333333333</v>
      </c>
      <c r="E16" s="14">
        <v>0.21621621621621601</v>
      </c>
      <c r="F16" s="14">
        <v>0.11111111111111099</v>
      </c>
      <c r="G16" s="14">
        <v>0.158730158730159</v>
      </c>
      <c r="H16" s="14"/>
      <c r="I16" s="14">
        <v>0.14960629921259799</v>
      </c>
      <c r="J16" s="14">
        <v>0.158730158730159</v>
      </c>
      <c r="K16" s="14"/>
      <c r="L16" s="14">
        <v>0.17073170731707299</v>
      </c>
      <c r="M16" s="14">
        <v>0.138461538461538</v>
      </c>
      <c r="N16" s="14"/>
      <c r="O16" s="14">
        <v>0.15887850467289699</v>
      </c>
      <c r="P16" s="14">
        <v>0.115384615384615</v>
      </c>
      <c r="Q16" s="14">
        <v>0.19402985074626899</v>
      </c>
    </row>
    <row r="17" spans="2:17" ht="32" x14ac:dyDescent="0.2">
      <c r="B17" s="15" t="s">
        <v>250</v>
      </c>
      <c r="C17" s="14">
        <v>0.15019762845849799</v>
      </c>
      <c r="D17" s="14">
        <v>0.155555555555556</v>
      </c>
      <c r="E17" s="14">
        <v>0.108108108108108</v>
      </c>
      <c r="F17" s="14">
        <v>0.17777777777777801</v>
      </c>
      <c r="G17" s="14">
        <v>0.15079365079365101</v>
      </c>
      <c r="H17" s="14"/>
      <c r="I17" s="14">
        <v>0.14960629921259799</v>
      </c>
      <c r="J17" s="14">
        <v>0.15079365079365101</v>
      </c>
      <c r="K17" s="14"/>
      <c r="L17" s="14">
        <v>0.146341463414634</v>
      </c>
      <c r="M17" s="14">
        <v>0.15384615384615399</v>
      </c>
      <c r="N17" s="14"/>
      <c r="O17" s="14">
        <v>0.14953271028037399</v>
      </c>
      <c r="P17" s="14">
        <v>0.141025641025641</v>
      </c>
      <c r="Q17" s="14">
        <v>0.164179104477612</v>
      </c>
    </row>
    <row r="18" spans="2:17" ht="32" x14ac:dyDescent="0.2">
      <c r="B18" s="15" t="s">
        <v>251</v>
      </c>
      <c r="C18" s="14">
        <v>0.118577075098814</v>
      </c>
      <c r="D18" s="14">
        <v>8.8888888888888906E-2</v>
      </c>
      <c r="E18" s="14">
        <v>5.4054054054054099E-2</v>
      </c>
      <c r="F18" s="14">
        <v>8.8888888888888906E-2</v>
      </c>
      <c r="G18" s="14">
        <v>0.158730158730159</v>
      </c>
      <c r="H18" s="14"/>
      <c r="I18" s="14">
        <v>7.8740157480315001E-2</v>
      </c>
      <c r="J18" s="14">
        <v>0.158730158730159</v>
      </c>
      <c r="K18" s="14"/>
      <c r="L18" s="14">
        <v>0.12195121951219499</v>
      </c>
      <c r="M18" s="14">
        <v>0.115384615384615</v>
      </c>
      <c r="N18" s="14"/>
      <c r="O18" s="14">
        <v>0.121495327102804</v>
      </c>
      <c r="P18" s="14">
        <v>0.141025641025641</v>
      </c>
      <c r="Q18" s="14">
        <v>8.9552238805970102E-2</v>
      </c>
    </row>
    <row r="19" spans="2:17" ht="48" x14ac:dyDescent="0.2">
      <c r="B19" s="15" t="s">
        <v>252</v>
      </c>
      <c r="C19" s="14">
        <v>7.9051383399209502E-2</v>
      </c>
      <c r="D19" s="14">
        <v>4.4444444444444398E-2</v>
      </c>
      <c r="E19" s="14">
        <v>0.135135135135135</v>
      </c>
      <c r="F19" s="14">
        <v>0.11111111111111099</v>
      </c>
      <c r="G19" s="14">
        <v>6.3492063492063502E-2</v>
      </c>
      <c r="H19" s="14"/>
      <c r="I19" s="14">
        <v>9.4488188976377993E-2</v>
      </c>
      <c r="J19" s="14">
        <v>6.3492063492063502E-2</v>
      </c>
      <c r="K19" s="14"/>
      <c r="L19" s="14">
        <v>6.50406504065041E-2</v>
      </c>
      <c r="M19" s="14">
        <v>9.2307692307692299E-2</v>
      </c>
      <c r="N19" s="14"/>
      <c r="O19" s="14">
        <v>8.4112149532710304E-2</v>
      </c>
      <c r="P19" s="14">
        <v>5.1282051282051301E-2</v>
      </c>
      <c r="Q19" s="14">
        <v>0.104477611940299</v>
      </c>
    </row>
    <row r="20" spans="2:17" ht="16" x14ac:dyDescent="0.2">
      <c r="B20" s="15" t="s">
        <v>253</v>
      </c>
      <c r="C20" s="14">
        <v>5.1383399209486202E-2</v>
      </c>
      <c r="D20" s="14">
        <v>2.2222222222222199E-2</v>
      </c>
      <c r="E20" s="14">
        <v>8.1081081081081099E-2</v>
      </c>
      <c r="F20" s="14">
        <v>4.4444444444444398E-2</v>
      </c>
      <c r="G20" s="14">
        <v>5.5555555555555601E-2</v>
      </c>
      <c r="H20" s="14"/>
      <c r="I20" s="14">
        <v>4.7244094488188997E-2</v>
      </c>
      <c r="J20" s="14">
        <v>5.5555555555555601E-2</v>
      </c>
      <c r="K20" s="14"/>
      <c r="L20" s="14">
        <v>4.8780487804878099E-2</v>
      </c>
      <c r="M20" s="14">
        <v>5.3846153846153801E-2</v>
      </c>
      <c r="N20" s="14"/>
      <c r="O20" s="14">
        <v>8.4112149532710304E-2</v>
      </c>
      <c r="P20" s="14">
        <v>2.5641025641025599E-2</v>
      </c>
      <c r="Q20" s="14">
        <v>1.49253731343284E-2</v>
      </c>
    </row>
    <row r="21" spans="2:17" ht="16" x14ac:dyDescent="0.2">
      <c r="B21" s="15" t="s">
        <v>47</v>
      </c>
      <c r="C21" s="16">
        <v>3.1620553359683799E-2</v>
      </c>
      <c r="D21" s="16">
        <v>4.4444444444444398E-2</v>
      </c>
      <c r="E21" s="16">
        <v>2.7027027027027001E-2</v>
      </c>
      <c r="F21" s="16">
        <v>4.4444444444444398E-2</v>
      </c>
      <c r="G21" s="16">
        <v>2.3809523809523801E-2</v>
      </c>
      <c r="H21" s="16"/>
      <c r="I21" s="16">
        <v>3.9370078740157501E-2</v>
      </c>
      <c r="J21" s="16">
        <v>2.3809523809523801E-2</v>
      </c>
      <c r="K21" s="16"/>
      <c r="L21" s="16">
        <v>4.0650406504064998E-2</v>
      </c>
      <c r="M21" s="16">
        <v>2.3076923076923099E-2</v>
      </c>
      <c r="N21" s="16"/>
      <c r="O21" s="16">
        <v>3.7383177570093497E-2</v>
      </c>
      <c r="P21" s="16">
        <v>1.2820512820512799E-2</v>
      </c>
      <c r="Q21" s="16">
        <v>4.47761194029851E-2</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29"/>
  <sheetViews>
    <sheetView showGridLines="0" workbookViewId="0">
      <pane xSplit="2" topLeftCell="C1" activePane="topRight" state="frozen"/>
      <selection pane="topRight" activeCell="D2" sqref="D2:O2"/>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48</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48" x14ac:dyDescent="0.2">
      <c r="B8" s="15" t="s">
        <v>31</v>
      </c>
      <c r="C8" s="14">
        <v>0.466403162055336</v>
      </c>
      <c r="D8" s="14">
        <v>0.66666666666666696</v>
      </c>
      <c r="E8" s="14">
        <v>0.45945945945945899</v>
      </c>
      <c r="F8" s="14">
        <v>0.422222222222222</v>
      </c>
      <c r="G8" s="14">
        <v>0.41269841269841301</v>
      </c>
      <c r="H8" s="14"/>
      <c r="I8" s="14">
        <v>0.51968503937007904</v>
      </c>
      <c r="J8" s="14">
        <v>0.41269841269841301</v>
      </c>
      <c r="K8" s="14"/>
      <c r="L8" s="14">
        <v>0.50406504065040603</v>
      </c>
      <c r="M8" s="14">
        <v>0.43076923076923102</v>
      </c>
      <c r="N8" s="14"/>
      <c r="O8" s="14">
        <v>0.467289719626168</v>
      </c>
      <c r="P8" s="14">
        <v>0.5</v>
      </c>
      <c r="Q8" s="14">
        <v>0.41791044776119401</v>
      </c>
    </row>
    <row r="9" spans="2:17" ht="32" x14ac:dyDescent="0.2">
      <c r="B9" s="15" t="s">
        <v>32</v>
      </c>
      <c r="C9" s="14">
        <v>0.466403162055336</v>
      </c>
      <c r="D9" s="14">
        <v>0.62222222222222201</v>
      </c>
      <c r="E9" s="14">
        <v>0.37837837837837801</v>
      </c>
      <c r="F9" s="14">
        <v>0.4</v>
      </c>
      <c r="G9" s="14">
        <v>0.46031746031746001</v>
      </c>
      <c r="H9" s="14"/>
      <c r="I9" s="14">
        <v>0.47244094488188998</v>
      </c>
      <c r="J9" s="14">
        <v>0.46031746031746001</v>
      </c>
      <c r="K9" s="14"/>
      <c r="L9" s="14">
        <v>0.49593495934959297</v>
      </c>
      <c r="M9" s="14">
        <v>0.43846153846153801</v>
      </c>
      <c r="N9" s="14"/>
      <c r="O9" s="14">
        <v>0.420560747663551</v>
      </c>
      <c r="P9" s="14">
        <v>0.5</v>
      </c>
      <c r="Q9" s="14">
        <v>0.49253731343283602</v>
      </c>
    </row>
    <row r="10" spans="2:17" ht="32" x14ac:dyDescent="0.2">
      <c r="B10" s="15" t="s">
        <v>33</v>
      </c>
      <c r="C10" s="14">
        <v>0.41897233201581002</v>
      </c>
      <c r="D10" s="14">
        <v>0.266666666666667</v>
      </c>
      <c r="E10" s="14">
        <v>0.29729729729729698</v>
      </c>
      <c r="F10" s="14">
        <v>0.37777777777777799</v>
      </c>
      <c r="G10" s="14">
        <v>0.52380952380952395</v>
      </c>
      <c r="H10" s="14"/>
      <c r="I10" s="14">
        <v>0.31496062992126</v>
      </c>
      <c r="J10" s="14">
        <v>0.52380952380952395</v>
      </c>
      <c r="K10" s="14"/>
      <c r="L10" s="14">
        <v>0.41463414634146301</v>
      </c>
      <c r="M10" s="14">
        <v>0.42307692307692302</v>
      </c>
      <c r="N10" s="14"/>
      <c r="O10" s="14">
        <v>0.37383177570093501</v>
      </c>
      <c r="P10" s="14">
        <v>0.46153846153846201</v>
      </c>
      <c r="Q10" s="14">
        <v>0.43283582089552203</v>
      </c>
    </row>
    <row r="11" spans="2:17" ht="32" x14ac:dyDescent="0.2">
      <c r="B11" s="15" t="s">
        <v>34</v>
      </c>
      <c r="C11" s="14">
        <v>0.41501976284585002</v>
      </c>
      <c r="D11" s="14">
        <v>0.35555555555555601</v>
      </c>
      <c r="E11" s="14">
        <v>0.29729729729729698</v>
      </c>
      <c r="F11" s="14">
        <v>0.37777777777777799</v>
      </c>
      <c r="G11" s="14">
        <v>0.48412698412698402</v>
      </c>
      <c r="H11" s="14"/>
      <c r="I11" s="14">
        <v>0.34645669291338599</v>
      </c>
      <c r="J11" s="14">
        <v>0.48412698412698402</v>
      </c>
      <c r="K11" s="14"/>
      <c r="L11" s="14">
        <v>0.430894308943089</v>
      </c>
      <c r="M11" s="14">
        <v>0.4</v>
      </c>
      <c r="N11" s="14"/>
      <c r="O11" s="14">
        <v>0.42990654205607498</v>
      </c>
      <c r="P11" s="14">
        <v>0.39743589743589702</v>
      </c>
      <c r="Q11" s="14">
        <v>0.402985074626866</v>
      </c>
    </row>
    <row r="12" spans="2:17" ht="96" x14ac:dyDescent="0.2">
      <c r="B12" s="15" t="s">
        <v>35</v>
      </c>
      <c r="C12" s="14">
        <v>0.38735177865612602</v>
      </c>
      <c r="D12" s="14">
        <v>0.4</v>
      </c>
      <c r="E12" s="14">
        <v>0.29729729729729698</v>
      </c>
      <c r="F12" s="14">
        <v>0.33333333333333298</v>
      </c>
      <c r="G12" s="14">
        <v>0.42857142857142899</v>
      </c>
      <c r="H12" s="14"/>
      <c r="I12" s="14">
        <v>0.34645669291338599</v>
      </c>
      <c r="J12" s="14">
        <v>0.42857142857142899</v>
      </c>
      <c r="K12" s="14"/>
      <c r="L12" s="14">
        <v>0.47967479674796698</v>
      </c>
      <c r="M12" s="14">
        <v>0.3</v>
      </c>
      <c r="N12" s="14"/>
      <c r="O12" s="14">
        <v>0.38317757009345799</v>
      </c>
      <c r="P12" s="14">
        <v>0.42307692307692302</v>
      </c>
      <c r="Q12" s="14">
        <v>0.34328358208955201</v>
      </c>
    </row>
    <row r="13" spans="2:17" ht="32" x14ac:dyDescent="0.2">
      <c r="B13" s="15" t="s">
        <v>36</v>
      </c>
      <c r="C13" s="14">
        <v>0.35573122529644302</v>
      </c>
      <c r="D13" s="14">
        <v>0.31111111111111101</v>
      </c>
      <c r="E13" s="14">
        <v>0.35135135135135098</v>
      </c>
      <c r="F13" s="14">
        <v>0.35555555555555601</v>
      </c>
      <c r="G13" s="14">
        <v>0.37301587301587302</v>
      </c>
      <c r="H13" s="14"/>
      <c r="I13" s="14">
        <v>0.33858267716535401</v>
      </c>
      <c r="J13" s="14">
        <v>0.37301587301587302</v>
      </c>
      <c r="K13" s="14"/>
      <c r="L13" s="14">
        <v>0.37398373983739802</v>
      </c>
      <c r="M13" s="14">
        <v>0.33846153846153798</v>
      </c>
      <c r="N13" s="14"/>
      <c r="O13" s="14">
        <v>0.37383177570093501</v>
      </c>
      <c r="P13" s="14">
        <v>0.37179487179487197</v>
      </c>
      <c r="Q13" s="14">
        <v>0.29850746268656703</v>
      </c>
    </row>
    <row r="14" spans="2:17" ht="80" x14ac:dyDescent="0.2">
      <c r="B14" s="15" t="s">
        <v>37</v>
      </c>
      <c r="C14" s="14">
        <v>0.32411067193675902</v>
      </c>
      <c r="D14" s="14">
        <v>0.266666666666667</v>
      </c>
      <c r="E14" s="14">
        <v>0.27027027027027001</v>
      </c>
      <c r="F14" s="14">
        <v>0.2</v>
      </c>
      <c r="G14" s="14">
        <v>0.40476190476190499</v>
      </c>
      <c r="H14" s="14"/>
      <c r="I14" s="14">
        <v>0.244094488188976</v>
      </c>
      <c r="J14" s="14">
        <v>0.40476190476190499</v>
      </c>
      <c r="K14" s="14"/>
      <c r="L14" s="14">
        <v>0.33333333333333298</v>
      </c>
      <c r="M14" s="14">
        <v>0.31538461538461499</v>
      </c>
      <c r="N14" s="14"/>
      <c r="O14" s="14">
        <v>0.34579439252336402</v>
      </c>
      <c r="P14" s="14">
        <v>0.37179487179487197</v>
      </c>
      <c r="Q14" s="14">
        <v>0.238805970149254</v>
      </c>
    </row>
    <row r="15" spans="2:17" ht="48" x14ac:dyDescent="0.2">
      <c r="B15" s="15" t="s">
        <v>38</v>
      </c>
      <c r="C15" s="14">
        <v>0.30434782608695699</v>
      </c>
      <c r="D15" s="14">
        <v>0.35555555555555601</v>
      </c>
      <c r="E15" s="14">
        <v>0.135135135135135</v>
      </c>
      <c r="F15" s="14">
        <v>0.22222222222222199</v>
      </c>
      <c r="G15" s="14">
        <v>0.365079365079365</v>
      </c>
      <c r="H15" s="14"/>
      <c r="I15" s="14">
        <v>0.244094488188976</v>
      </c>
      <c r="J15" s="14">
        <v>0.365079365079365</v>
      </c>
      <c r="K15" s="14"/>
      <c r="L15" s="14">
        <v>0.30081300813008099</v>
      </c>
      <c r="M15" s="14">
        <v>0.30769230769230799</v>
      </c>
      <c r="N15" s="14"/>
      <c r="O15" s="14">
        <v>0.31775700934579398</v>
      </c>
      <c r="P15" s="14">
        <v>0.32051282051282098</v>
      </c>
      <c r="Q15" s="14">
        <v>0.26865671641791</v>
      </c>
    </row>
    <row r="16" spans="2:17" ht="32" x14ac:dyDescent="0.2">
      <c r="B16" s="15" t="s">
        <v>39</v>
      </c>
      <c r="C16" s="14">
        <v>0.28853754940711501</v>
      </c>
      <c r="D16" s="14">
        <v>0.155555555555556</v>
      </c>
      <c r="E16" s="14">
        <v>0.162162162162162</v>
      </c>
      <c r="F16" s="14">
        <v>0.28888888888888897</v>
      </c>
      <c r="G16" s="14">
        <v>0.37301587301587302</v>
      </c>
      <c r="H16" s="14"/>
      <c r="I16" s="14">
        <v>0.20472440944881901</v>
      </c>
      <c r="J16" s="14">
        <v>0.37301587301587302</v>
      </c>
      <c r="K16" s="14"/>
      <c r="L16" s="14">
        <v>0.284552845528455</v>
      </c>
      <c r="M16" s="14">
        <v>0.29230769230769199</v>
      </c>
      <c r="N16" s="14"/>
      <c r="O16" s="14">
        <v>0.28037383177570102</v>
      </c>
      <c r="P16" s="14">
        <v>0.29487179487179499</v>
      </c>
      <c r="Q16" s="14">
        <v>0.28358208955223901</v>
      </c>
    </row>
    <row r="17" spans="2:17" ht="64" x14ac:dyDescent="0.2">
      <c r="B17" s="15" t="s">
        <v>40</v>
      </c>
      <c r="C17" s="14">
        <v>0.25691699604743101</v>
      </c>
      <c r="D17" s="14">
        <v>0.11111111111111099</v>
      </c>
      <c r="E17" s="14">
        <v>0.135135135135135</v>
      </c>
      <c r="F17" s="14">
        <v>0.2</v>
      </c>
      <c r="G17" s="14">
        <v>0.365079365079365</v>
      </c>
      <c r="H17" s="14"/>
      <c r="I17" s="14">
        <v>0.14960629921259799</v>
      </c>
      <c r="J17" s="14">
        <v>0.365079365079365</v>
      </c>
      <c r="K17" s="14"/>
      <c r="L17" s="14">
        <v>0.284552845528455</v>
      </c>
      <c r="M17" s="14">
        <v>0.230769230769231</v>
      </c>
      <c r="N17" s="14"/>
      <c r="O17" s="14">
        <v>0.25233644859813098</v>
      </c>
      <c r="P17" s="14">
        <v>0.243589743589744</v>
      </c>
      <c r="Q17" s="14">
        <v>0.26865671641791</v>
      </c>
    </row>
    <row r="18" spans="2:17" ht="64" x14ac:dyDescent="0.2">
      <c r="B18" s="15" t="s">
        <v>41</v>
      </c>
      <c r="C18" s="14">
        <v>0.24110671936758901</v>
      </c>
      <c r="D18" s="14">
        <v>0.17777777777777801</v>
      </c>
      <c r="E18" s="14">
        <v>5.4054054054054099E-2</v>
      </c>
      <c r="F18" s="14">
        <v>0.24444444444444399</v>
      </c>
      <c r="G18" s="14">
        <v>0.317460317460317</v>
      </c>
      <c r="H18" s="14"/>
      <c r="I18" s="14">
        <v>0.16535433070866101</v>
      </c>
      <c r="J18" s="14">
        <v>0.317460317460317</v>
      </c>
      <c r="K18" s="14"/>
      <c r="L18" s="14">
        <v>0.23577235772357699</v>
      </c>
      <c r="M18" s="14">
        <v>0.246153846153846</v>
      </c>
      <c r="N18" s="14"/>
      <c r="O18" s="14">
        <v>0.26168224299065401</v>
      </c>
      <c r="P18" s="14">
        <v>0.269230769230769</v>
      </c>
      <c r="Q18" s="14">
        <v>0.17910447761194001</v>
      </c>
    </row>
    <row r="19" spans="2:17" ht="32" x14ac:dyDescent="0.2">
      <c r="B19" s="15" t="s">
        <v>42</v>
      </c>
      <c r="C19" s="14">
        <v>0.217391304347826</v>
      </c>
      <c r="D19" s="14">
        <v>4.4444444444444398E-2</v>
      </c>
      <c r="E19" s="14">
        <v>0.135135135135135</v>
      </c>
      <c r="F19" s="14">
        <v>0.2</v>
      </c>
      <c r="G19" s="14">
        <v>0.30952380952380998</v>
      </c>
      <c r="H19" s="14"/>
      <c r="I19" s="14">
        <v>0.12598425196850399</v>
      </c>
      <c r="J19" s="14">
        <v>0.30952380952380998</v>
      </c>
      <c r="K19" s="14"/>
      <c r="L19" s="14">
        <v>0.17886178861788599</v>
      </c>
      <c r="M19" s="14">
        <v>0.253846153846154</v>
      </c>
      <c r="N19" s="14"/>
      <c r="O19" s="14">
        <v>0.22429906542056099</v>
      </c>
      <c r="P19" s="14">
        <v>0.243589743589744</v>
      </c>
      <c r="Q19" s="14">
        <v>0.164179104477612</v>
      </c>
    </row>
    <row r="20" spans="2:17" ht="48" x14ac:dyDescent="0.2">
      <c r="B20" s="15" t="s">
        <v>43</v>
      </c>
      <c r="C20" s="14">
        <v>0.201581027667984</v>
      </c>
      <c r="D20" s="14">
        <v>4.4444444444444398E-2</v>
      </c>
      <c r="E20" s="14">
        <v>0.162162162162162</v>
      </c>
      <c r="F20" s="14">
        <v>0.11111111111111099</v>
      </c>
      <c r="G20" s="14">
        <v>0.30158730158730201</v>
      </c>
      <c r="H20" s="14"/>
      <c r="I20" s="14">
        <v>0.102362204724409</v>
      </c>
      <c r="J20" s="14">
        <v>0.30158730158730201</v>
      </c>
      <c r="K20" s="14"/>
      <c r="L20" s="14">
        <v>0.19512195121951201</v>
      </c>
      <c r="M20" s="14">
        <v>0.20769230769230801</v>
      </c>
      <c r="N20" s="14"/>
      <c r="O20" s="14">
        <v>0.21495327102803699</v>
      </c>
      <c r="P20" s="14">
        <v>0.19230769230769201</v>
      </c>
      <c r="Q20" s="14">
        <v>0.17910447761194001</v>
      </c>
    </row>
    <row r="21" spans="2:17" ht="32" x14ac:dyDescent="0.2">
      <c r="B21" s="15" t="s">
        <v>44</v>
      </c>
      <c r="C21" s="14">
        <v>0.158102766798419</v>
      </c>
      <c r="D21" s="14">
        <v>8.8888888888888906E-2</v>
      </c>
      <c r="E21" s="14">
        <v>5.4054054054054099E-2</v>
      </c>
      <c r="F21" s="14">
        <v>6.6666666666666693E-2</v>
      </c>
      <c r="G21" s="14">
        <v>0.24603174603174599</v>
      </c>
      <c r="H21" s="14"/>
      <c r="I21" s="14">
        <v>7.0866141732283505E-2</v>
      </c>
      <c r="J21" s="14">
        <v>0.24603174603174599</v>
      </c>
      <c r="K21" s="14"/>
      <c r="L21" s="14">
        <v>0.12195121951219499</v>
      </c>
      <c r="M21" s="14">
        <v>0.19230769230769201</v>
      </c>
      <c r="N21" s="14"/>
      <c r="O21" s="14">
        <v>0.15887850467289699</v>
      </c>
      <c r="P21" s="14">
        <v>0.20512820512820501</v>
      </c>
      <c r="Q21" s="14">
        <v>8.9552238805970102E-2</v>
      </c>
    </row>
    <row r="22" spans="2:17" ht="32" x14ac:dyDescent="0.2">
      <c r="B22" s="15" t="s">
        <v>45</v>
      </c>
      <c r="C22" s="14">
        <v>0.13438735177865599</v>
      </c>
      <c r="D22" s="14">
        <v>2.2222222222222199E-2</v>
      </c>
      <c r="E22" s="14">
        <v>0.108108108108108</v>
      </c>
      <c r="F22" s="14">
        <v>0.11111111111111099</v>
      </c>
      <c r="G22" s="14">
        <v>0.19047619047618999</v>
      </c>
      <c r="H22" s="14"/>
      <c r="I22" s="14">
        <v>7.8740157480315001E-2</v>
      </c>
      <c r="J22" s="14">
        <v>0.19047619047618999</v>
      </c>
      <c r="K22" s="14"/>
      <c r="L22" s="14">
        <v>0.12195121951219499</v>
      </c>
      <c r="M22" s="14">
        <v>0.146153846153846</v>
      </c>
      <c r="N22" s="14"/>
      <c r="O22" s="14">
        <v>0.14018691588785001</v>
      </c>
      <c r="P22" s="14">
        <v>0.102564102564103</v>
      </c>
      <c r="Q22" s="14">
        <v>0.14925373134328401</v>
      </c>
    </row>
    <row r="23" spans="2:17" ht="16" x14ac:dyDescent="0.2">
      <c r="B23" s="15" t="s">
        <v>46</v>
      </c>
      <c r="C23" s="14">
        <v>1.18577075098814E-2</v>
      </c>
      <c r="D23" s="14">
        <v>0</v>
      </c>
      <c r="E23" s="14">
        <v>5.4054054054054099E-2</v>
      </c>
      <c r="F23" s="14">
        <v>2.2222222222222199E-2</v>
      </c>
      <c r="G23" s="14">
        <v>0</v>
      </c>
      <c r="H23" s="14"/>
      <c r="I23" s="14">
        <v>2.3622047244094498E-2</v>
      </c>
      <c r="J23" s="14">
        <v>0</v>
      </c>
      <c r="K23" s="14"/>
      <c r="L23" s="14">
        <v>8.1300813008130107E-3</v>
      </c>
      <c r="M23" s="14">
        <v>1.5384615384615399E-2</v>
      </c>
      <c r="N23" s="14"/>
      <c r="O23" s="14">
        <v>0</v>
      </c>
      <c r="P23" s="14">
        <v>1.2820512820512799E-2</v>
      </c>
      <c r="Q23" s="14">
        <v>2.9850746268656699E-2</v>
      </c>
    </row>
    <row r="24" spans="2:17" ht="16" x14ac:dyDescent="0.2">
      <c r="B24" s="15" t="s">
        <v>47</v>
      </c>
      <c r="C24" s="16">
        <v>7.9051383399209498E-3</v>
      </c>
      <c r="D24" s="16">
        <v>0</v>
      </c>
      <c r="E24" s="16">
        <v>2.7027027027027001E-2</v>
      </c>
      <c r="F24" s="16">
        <v>0</v>
      </c>
      <c r="G24" s="16">
        <v>7.9365079365079395E-3</v>
      </c>
      <c r="H24" s="16"/>
      <c r="I24" s="16">
        <v>7.8740157480314994E-3</v>
      </c>
      <c r="J24" s="16">
        <v>7.9365079365079395E-3</v>
      </c>
      <c r="K24" s="16"/>
      <c r="L24" s="16">
        <v>0</v>
      </c>
      <c r="M24" s="16">
        <v>1.5384615384615399E-2</v>
      </c>
      <c r="N24" s="16"/>
      <c r="O24" s="16">
        <v>9.3457943925233603E-3</v>
      </c>
      <c r="P24" s="16">
        <v>0</v>
      </c>
      <c r="Q24" s="16">
        <v>1.49253731343284E-2</v>
      </c>
    </row>
    <row r="25" spans="2:17" x14ac:dyDescent="0.2">
      <c r="B25" s="13"/>
    </row>
    <row r="26" spans="2:17" x14ac:dyDescent="0.2">
      <c r="B26" t="s">
        <v>50</v>
      </c>
    </row>
    <row r="27" spans="2:17" x14ac:dyDescent="0.2">
      <c r="B27" t="s">
        <v>51</v>
      </c>
    </row>
    <row r="29" spans="2:17" x14ac:dyDescent="0.2">
      <c r="B29"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16"/>
  <sheetViews>
    <sheetView showGridLines="0" workbookViewId="0">
      <pane xSplit="2" topLeftCell="C1" activePane="topRight" state="frozen"/>
      <selection pane="topRight" activeCell="D2" sqref="D2:O2"/>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56</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48" x14ac:dyDescent="0.2">
      <c r="B8" s="15" t="s">
        <v>52</v>
      </c>
      <c r="C8" s="14">
        <v>0.51778656126482203</v>
      </c>
      <c r="D8" s="14">
        <v>0.266666666666667</v>
      </c>
      <c r="E8" s="14">
        <v>0.40540540540540498</v>
      </c>
      <c r="F8" s="14">
        <v>0.66666666666666696</v>
      </c>
      <c r="G8" s="14">
        <v>0.58730158730158699</v>
      </c>
      <c r="H8" s="14"/>
      <c r="I8" s="14">
        <v>0.44881889763779498</v>
      </c>
      <c r="J8" s="14">
        <v>0.58730158730158699</v>
      </c>
      <c r="K8" s="14"/>
      <c r="L8" s="14">
        <v>0.46341463414634099</v>
      </c>
      <c r="M8" s="14">
        <v>0.56923076923076898</v>
      </c>
      <c r="N8" s="14"/>
      <c r="O8" s="14">
        <v>0.59813084112149495</v>
      </c>
      <c r="P8" s="14">
        <v>0.512820512820513</v>
      </c>
      <c r="Q8" s="14">
        <v>0.38805970149253699</v>
      </c>
    </row>
    <row r="9" spans="2:17" ht="48" x14ac:dyDescent="0.2">
      <c r="B9" s="15" t="s">
        <v>53</v>
      </c>
      <c r="C9" s="14">
        <v>0.38339920948616601</v>
      </c>
      <c r="D9" s="14">
        <v>0.55555555555555602</v>
      </c>
      <c r="E9" s="14">
        <v>0.56756756756756799</v>
      </c>
      <c r="F9" s="14">
        <v>0.266666666666667</v>
      </c>
      <c r="G9" s="14">
        <v>0.30952380952380998</v>
      </c>
      <c r="H9" s="14"/>
      <c r="I9" s="14">
        <v>0.45669291338582702</v>
      </c>
      <c r="J9" s="14">
        <v>0.30952380952380998</v>
      </c>
      <c r="K9" s="14"/>
      <c r="L9" s="14">
        <v>0.422764227642276</v>
      </c>
      <c r="M9" s="14">
        <v>0.34615384615384598</v>
      </c>
      <c r="N9" s="14"/>
      <c r="O9" s="14">
        <v>0.28037383177570102</v>
      </c>
      <c r="P9" s="14">
        <v>0.42307692307692302</v>
      </c>
      <c r="Q9" s="14">
        <v>0.50746268656716398</v>
      </c>
    </row>
    <row r="10" spans="2:17" ht="48" x14ac:dyDescent="0.2">
      <c r="B10" s="15" t="s">
        <v>54</v>
      </c>
      <c r="C10" s="14">
        <v>8.6956521739130405E-2</v>
      </c>
      <c r="D10" s="14">
        <v>0.17777777777777801</v>
      </c>
      <c r="E10" s="14">
        <v>2.7027027027027001E-2</v>
      </c>
      <c r="F10" s="14">
        <v>6.6666666666666693E-2</v>
      </c>
      <c r="G10" s="14">
        <v>7.9365079365079402E-2</v>
      </c>
      <c r="H10" s="14"/>
      <c r="I10" s="14">
        <v>9.4488188976377993E-2</v>
      </c>
      <c r="J10" s="14">
        <v>7.9365079365079402E-2</v>
      </c>
      <c r="K10" s="14"/>
      <c r="L10" s="14">
        <v>0.105691056910569</v>
      </c>
      <c r="M10" s="14">
        <v>6.9230769230769207E-2</v>
      </c>
      <c r="N10" s="14"/>
      <c r="O10" s="14">
        <v>0.10280373831775701</v>
      </c>
      <c r="P10" s="14">
        <v>6.4102564102564097E-2</v>
      </c>
      <c r="Q10" s="14">
        <v>8.9552238805970102E-2</v>
      </c>
    </row>
    <row r="11" spans="2:17" ht="16" x14ac:dyDescent="0.2">
      <c r="B11" s="15" t="s">
        <v>55</v>
      </c>
      <c r="C11" s="16">
        <v>1.18577075098814E-2</v>
      </c>
      <c r="D11" s="16">
        <v>0</v>
      </c>
      <c r="E11" s="16">
        <v>0</v>
      </c>
      <c r="F11" s="16">
        <v>0</v>
      </c>
      <c r="G11" s="16">
        <v>2.3809523809523801E-2</v>
      </c>
      <c r="H11" s="16"/>
      <c r="I11" s="16">
        <v>0</v>
      </c>
      <c r="J11" s="16">
        <v>2.3809523809523801E-2</v>
      </c>
      <c r="K11" s="16"/>
      <c r="L11" s="16">
        <v>8.1300813008130107E-3</v>
      </c>
      <c r="M11" s="16">
        <v>1.5384615384615399E-2</v>
      </c>
      <c r="N11" s="16"/>
      <c r="O11" s="16">
        <v>1.86915887850467E-2</v>
      </c>
      <c r="P11" s="16">
        <v>0</v>
      </c>
      <c r="Q11" s="16">
        <v>1.49253731343284E-2</v>
      </c>
    </row>
    <row r="12" spans="2:17" x14ac:dyDescent="0.2">
      <c r="B12" s="13"/>
    </row>
    <row r="13" spans="2:17" x14ac:dyDescent="0.2">
      <c r="B13" t="s">
        <v>50</v>
      </c>
    </row>
    <row r="14" spans="2:17" x14ac:dyDescent="0.2">
      <c r="B14" t="s">
        <v>51</v>
      </c>
    </row>
    <row r="16" spans="2:17" x14ac:dyDescent="0.2">
      <c r="B16" s="7" t="str">
        <f>HYPERLINK("#'Contents'!A1", "Return to Contents")</f>
        <v>Return to Contents</v>
      </c>
    </row>
  </sheetData>
  <mergeCells count="5">
    <mergeCell ref="D5:G5"/>
    <mergeCell ref="I5:J5"/>
    <mergeCell ref="L5:M5"/>
    <mergeCell ref="O5:Q5"/>
    <mergeCell ref="D2:O2"/>
  </mergeCells>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3C05-7A18-4FCB-B5B2-CD8C5220812E}">
  <dimension ref="B2:Q26"/>
  <sheetViews>
    <sheetView showGridLines="0" topLeftCell="A2" workbookViewId="0">
      <pane xSplit="2" topLeftCell="C1" activePane="topRight" state="frozen"/>
      <selection pane="topRight" activeCell="C6" sqref="C6"/>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256</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8.1632653061224497E-3</v>
      </c>
      <c r="D8" s="14">
        <v>0</v>
      </c>
      <c r="E8" s="14">
        <v>0</v>
      </c>
      <c r="F8" s="14">
        <v>2.2727272727272728E-2</v>
      </c>
      <c r="G8" s="14">
        <v>8.1967213114754103E-3</v>
      </c>
      <c r="H8" s="14"/>
      <c r="I8" s="14">
        <v>8.130081300813009E-3</v>
      </c>
      <c r="J8" s="14">
        <v>8.1967213114754103E-3</v>
      </c>
      <c r="K8" s="14"/>
      <c r="L8" s="14">
        <v>1.680672268907563E-2</v>
      </c>
      <c r="M8" s="14">
        <v>0</v>
      </c>
      <c r="N8" s="14"/>
      <c r="O8" s="14">
        <v>9.6153846153846159E-3</v>
      </c>
      <c r="P8" s="14">
        <v>1.3333333333333334E-2</v>
      </c>
      <c r="Q8" s="14">
        <v>0</v>
      </c>
    </row>
    <row r="9" spans="2:17" x14ac:dyDescent="0.2">
      <c r="B9" s="15">
        <v>1</v>
      </c>
      <c r="C9" s="14">
        <v>1.2244897959183673E-2</v>
      </c>
      <c r="D9" s="14">
        <v>2.2727272727272728E-2</v>
      </c>
      <c r="E9" s="14">
        <v>2.8571428571428571E-2</v>
      </c>
      <c r="F9" s="14">
        <v>0</v>
      </c>
      <c r="G9" s="14">
        <v>8.1967213114754103E-3</v>
      </c>
      <c r="H9" s="14"/>
      <c r="I9" s="14">
        <v>1.6260162601626018E-2</v>
      </c>
      <c r="J9" s="14">
        <v>8.1967213114754103E-3</v>
      </c>
      <c r="K9" s="14"/>
      <c r="L9" s="14">
        <v>1.680672268907563E-2</v>
      </c>
      <c r="M9" s="14">
        <v>7.9365079365079361E-3</v>
      </c>
      <c r="N9" s="14"/>
      <c r="O9" s="14">
        <v>9.6153846153846159E-3</v>
      </c>
      <c r="P9" s="14">
        <v>1.3333333333333334E-2</v>
      </c>
      <c r="Q9" s="14">
        <v>1.5384615384615385E-2</v>
      </c>
    </row>
    <row r="10" spans="2:17" x14ac:dyDescent="0.2">
      <c r="B10" s="15">
        <v>2</v>
      </c>
      <c r="C10" s="14">
        <v>1.2244897959183673E-2</v>
      </c>
      <c r="D10" s="14">
        <v>0</v>
      </c>
      <c r="E10" s="14">
        <v>0</v>
      </c>
      <c r="F10" s="14">
        <v>2.2727272727272728E-2</v>
      </c>
      <c r="G10" s="14">
        <v>1.6393442622950821E-2</v>
      </c>
      <c r="H10" s="14"/>
      <c r="I10" s="14">
        <v>8.130081300813009E-3</v>
      </c>
      <c r="J10" s="14">
        <v>1.6393442622950821E-2</v>
      </c>
      <c r="K10" s="14"/>
      <c r="L10" s="14">
        <v>0</v>
      </c>
      <c r="M10" s="14">
        <v>2.3809523809523808E-2</v>
      </c>
      <c r="N10" s="14"/>
      <c r="O10" s="14">
        <v>9.6153846153846159E-3</v>
      </c>
      <c r="P10" s="14">
        <v>1.3333333333333334E-2</v>
      </c>
      <c r="Q10" s="14">
        <v>1.5384615384615385E-2</v>
      </c>
    </row>
    <row r="11" spans="2:17" x14ac:dyDescent="0.2">
      <c r="B11" s="15">
        <v>3</v>
      </c>
      <c r="C11" s="14">
        <v>4.8979591836734691E-2</v>
      </c>
      <c r="D11" s="14">
        <v>6.8181818181818177E-2</v>
      </c>
      <c r="E11" s="14">
        <v>5.7142857142857141E-2</v>
      </c>
      <c r="F11" s="14">
        <v>6.8181818181818177E-2</v>
      </c>
      <c r="G11" s="14">
        <v>3.2786885245901641E-2</v>
      </c>
      <c r="H11" s="14"/>
      <c r="I11" s="14">
        <v>6.5040650406504072E-2</v>
      </c>
      <c r="J11" s="14">
        <v>3.2786885245901641E-2</v>
      </c>
      <c r="K11" s="14"/>
      <c r="L11" s="14">
        <v>7.5630252100840331E-2</v>
      </c>
      <c r="M11" s="14">
        <v>2.3809523809523808E-2</v>
      </c>
      <c r="N11" s="14"/>
      <c r="O11" s="14">
        <v>4.807692307692308E-2</v>
      </c>
      <c r="P11" s="14">
        <v>6.6666666666666666E-2</v>
      </c>
      <c r="Q11" s="14">
        <v>3.0769230769230771E-2</v>
      </c>
    </row>
    <row r="12" spans="2:17" x14ac:dyDescent="0.2">
      <c r="B12" s="15">
        <v>4</v>
      </c>
      <c r="C12" s="14">
        <v>5.3061224489795916E-2</v>
      </c>
      <c r="D12" s="14">
        <v>2.2727272727272728E-2</v>
      </c>
      <c r="E12" s="14">
        <v>2.8571428571428571E-2</v>
      </c>
      <c r="F12" s="14">
        <v>2.2727272727272728E-2</v>
      </c>
      <c r="G12" s="14">
        <v>8.1967213114754092E-2</v>
      </c>
      <c r="H12" s="14"/>
      <c r="I12" s="14">
        <v>2.4390243902439025E-2</v>
      </c>
      <c r="J12" s="14">
        <v>8.1967213114754092E-2</v>
      </c>
      <c r="K12" s="14"/>
      <c r="L12" s="14">
        <v>4.2016806722689079E-2</v>
      </c>
      <c r="M12" s="14">
        <v>6.3492063492063489E-2</v>
      </c>
      <c r="N12" s="14"/>
      <c r="O12" s="14">
        <v>6.7307692307692304E-2</v>
      </c>
      <c r="P12" s="14">
        <v>6.6666666666666666E-2</v>
      </c>
      <c r="Q12" s="14">
        <v>1.5384615384615385E-2</v>
      </c>
    </row>
    <row r="13" spans="2:17" x14ac:dyDescent="0.2">
      <c r="B13" s="15">
        <v>5</v>
      </c>
      <c r="C13" s="14">
        <v>0.10204081632653061</v>
      </c>
      <c r="D13" s="14">
        <v>0.18181818181818182</v>
      </c>
      <c r="E13" s="14">
        <v>0.17142857142857143</v>
      </c>
      <c r="F13" s="14">
        <v>0.15909090909090909</v>
      </c>
      <c r="G13" s="14">
        <v>3.2786885245901641E-2</v>
      </c>
      <c r="H13" s="14"/>
      <c r="I13" s="14">
        <v>0.17073170731707318</v>
      </c>
      <c r="J13" s="14">
        <v>3.2786885245901641E-2</v>
      </c>
      <c r="K13" s="14"/>
      <c r="L13" s="14">
        <v>9.2436974789915971E-2</v>
      </c>
      <c r="M13" s="14">
        <v>0.1111111111111111</v>
      </c>
      <c r="N13" s="14"/>
      <c r="O13" s="14">
        <v>7.6923076923076927E-2</v>
      </c>
      <c r="P13" s="14">
        <v>0.10666666666666667</v>
      </c>
      <c r="Q13" s="14">
        <v>0.13846153846153847</v>
      </c>
    </row>
    <row r="14" spans="2:17" x14ac:dyDescent="0.2">
      <c r="B14" s="15">
        <v>6</v>
      </c>
      <c r="C14" s="14">
        <v>8.9795918367346933E-2</v>
      </c>
      <c r="D14" s="14">
        <v>0.11363636363636363</v>
      </c>
      <c r="E14" s="14">
        <v>0.14285714285714285</v>
      </c>
      <c r="F14" s="14">
        <v>0.11363636363636363</v>
      </c>
      <c r="G14" s="14">
        <v>5.737704918032787E-2</v>
      </c>
      <c r="H14" s="14"/>
      <c r="I14" s="14">
        <v>0.12195121951219512</v>
      </c>
      <c r="J14" s="14">
        <v>5.737704918032787E-2</v>
      </c>
      <c r="K14" s="14"/>
      <c r="L14" s="14">
        <v>0.10084033613445378</v>
      </c>
      <c r="M14" s="14">
        <v>7.9365079365079361E-2</v>
      </c>
      <c r="N14" s="14"/>
      <c r="O14" s="14">
        <v>0.10576923076923077</v>
      </c>
      <c r="P14" s="14">
        <v>6.6666666666666666E-2</v>
      </c>
      <c r="Q14" s="14">
        <v>9.2307692307692313E-2</v>
      </c>
    </row>
    <row r="15" spans="2:17" x14ac:dyDescent="0.2">
      <c r="B15" s="15">
        <v>7</v>
      </c>
      <c r="C15" s="14">
        <v>0.15918367346938775</v>
      </c>
      <c r="D15" s="14">
        <v>0.11363636363636363</v>
      </c>
      <c r="E15" s="14">
        <v>0.2857142857142857</v>
      </c>
      <c r="F15" s="14">
        <v>0.25</v>
      </c>
      <c r="G15" s="14">
        <v>0.10655737704918032</v>
      </c>
      <c r="H15" s="14"/>
      <c r="I15" s="14">
        <v>0.21138211382113822</v>
      </c>
      <c r="J15" s="14">
        <v>0.10655737704918032</v>
      </c>
      <c r="K15" s="14"/>
      <c r="L15" s="14">
        <v>0.15966386554621848</v>
      </c>
      <c r="M15" s="14">
        <v>0.15873015873015872</v>
      </c>
      <c r="N15" s="14"/>
      <c r="O15" s="14">
        <v>0.15384615384615385</v>
      </c>
      <c r="P15" s="14">
        <v>0.14666666666666667</v>
      </c>
      <c r="Q15" s="14">
        <v>0.16923076923076924</v>
      </c>
    </row>
    <row r="16" spans="2:17" x14ac:dyDescent="0.2">
      <c r="B16" s="15">
        <v>8</v>
      </c>
      <c r="C16" s="14">
        <v>0.21224489795918366</v>
      </c>
      <c r="D16" s="14">
        <v>0.18181818181818182</v>
      </c>
      <c r="E16" s="14">
        <v>0.11428571428571428</v>
      </c>
      <c r="F16" s="14">
        <v>0.15909090909090909</v>
      </c>
      <c r="G16" s="14">
        <v>0.27049180327868855</v>
      </c>
      <c r="H16" s="14"/>
      <c r="I16" s="14">
        <v>0.15447154471544716</v>
      </c>
      <c r="J16" s="14">
        <v>0.27049180327868855</v>
      </c>
      <c r="K16" s="14"/>
      <c r="L16" s="14">
        <v>0.18487394957983194</v>
      </c>
      <c r="M16" s="14">
        <v>0.23809523809523808</v>
      </c>
      <c r="N16" s="14"/>
      <c r="O16" s="14">
        <v>0.25961538461538464</v>
      </c>
      <c r="P16" s="14">
        <v>0.14666666666666667</v>
      </c>
      <c r="Q16" s="14">
        <v>0.2153846153846154</v>
      </c>
    </row>
    <row r="17" spans="2:17" x14ac:dyDescent="0.2">
      <c r="B17" s="15">
        <v>9</v>
      </c>
      <c r="C17" s="14">
        <v>0.11836734693877551</v>
      </c>
      <c r="D17" s="14">
        <v>2.2727272727272728E-2</v>
      </c>
      <c r="E17" s="14">
        <v>8.5714285714285715E-2</v>
      </c>
      <c r="F17" s="14">
        <v>4.5454545454545456E-2</v>
      </c>
      <c r="G17" s="14">
        <v>0.18852459016393441</v>
      </c>
      <c r="H17" s="14"/>
      <c r="I17" s="14">
        <v>4.878048780487805E-2</v>
      </c>
      <c r="J17" s="14">
        <v>0.18852459016393441</v>
      </c>
      <c r="K17" s="14"/>
      <c r="L17" s="14">
        <v>0.13445378151260504</v>
      </c>
      <c r="M17" s="14">
        <v>0.10317460317460317</v>
      </c>
      <c r="N17" s="14"/>
      <c r="O17" s="14">
        <v>0.11538461538461539</v>
      </c>
      <c r="P17" s="14">
        <v>0.12</v>
      </c>
      <c r="Q17" s="14">
        <v>0.12307692307692308</v>
      </c>
    </row>
    <row r="18" spans="2:17" ht="16" x14ac:dyDescent="0.2">
      <c r="B18" s="15" t="s">
        <v>264</v>
      </c>
      <c r="C18" s="14">
        <v>0.11836734693877551</v>
      </c>
      <c r="D18" s="14">
        <v>0.15909090909090909</v>
      </c>
      <c r="E18" s="14">
        <v>0</v>
      </c>
      <c r="F18" s="14">
        <v>6.8181818181818177E-2</v>
      </c>
      <c r="G18" s="14">
        <v>0.15573770491803279</v>
      </c>
      <c r="H18" s="14"/>
      <c r="I18" s="14">
        <v>8.1300813008130079E-2</v>
      </c>
      <c r="J18" s="14">
        <v>0.15573770491803279</v>
      </c>
      <c r="K18" s="14"/>
      <c r="L18" s="14">
        <v>0.12605042016806722</v>
      </c>
      <c r="M18" s="14">
        <v>0.1111111111111111</v>
      </c>
      <c r="N18" s="14"/>
      <c r="O18" s="14">
        <v>0.11538461538461539</v>
      </c>
      <c r="P18" s="14">
        <v>0.16</v>
      </c>
      <c r="Q18" s="14">
        <v>7.6923076923076927E-2</v>
      </c>
    </row>
    <row r="19" spans="2:17" ht="16" x14ac:dyDescent="0.2">
      <c r="B19" s="15" t="s">
        <v>257</v>
      </c>
      <c r="C19" s="16">
        <v>6.5306122448979598E-2</v>
      </c>
      <c r="D19" s="16">
        <v>0.11363636363636363</v>
      </c>
      <c r="E19" s="16">
        <v>8.5714285714285715E-2</v>
      </c>
      <c r="F19" s="16">
        <v>6.8181818181818177E-2</v>
      </c>
      <c r="G19" s="16">
        <v>4.0983606557377046E-2</v>
      </c>
      <c r="H19" s="16"/>
      <c r="I19" s="16">
        <v>8.943089430894309E-2</v>
      </c>
      <c r="J19" s="16">
        <v>4.0983606557377046E-2</v>
      </c>
      <c r="K19" s="16"/>
      <c r="L19" s="16">
        <v>5.0420168067226892E-2</v>
      </c>
      <c r="M19" s="16">
        <v>7.9365079365079361E-2</v>
      </c>
      <c r="N19" s="16"/>
      <c r="O19" s="16">
        <v>2.8846153846153848E-2</v>
      </c>
      <c r="P19" s="16">
        <v>0.08</v>
      </c>
      <c r="Q19" s="16">
        <v>0.1076923076923077</v>
      </c>
    </row>
    <row r="20" spans="2:17" ht="16" x14ac:dyDescent="0.2">
      <c r="B20" s="23" t="s">
        <v>274</v>
      </c>
      <c r="C20" s="24">
        <v>0.13469387755102041</v>
      </c>
      <c r="D20" s="24">
        <v>0.11363636363636365</v>
      </c>
      <c r="E20" s="24">
        <v>0.11428571428571428</v>
      </c>
      <c r="F20" s="24">
        <v>0.13636363636363635</v>
      </c>
      <c r="G20" s="24">
        <v>0.14754098360655737</v>
      </c>
      <c r="H20" s="24"/>
      <c r="I20" s="24">
        <v>0.12195121951219512</v>
      </c>
      <c r="J20" s="24">
        <v>0.14754098360655737</v>
      </c>
      <c r="K20" s="24"/>
      <c r="L20" s="24">
        <v>0.15126050420168069</v>
      </c>
      <c r="M20" s="24">
        <v>0.11904761904761904</v>
      </c>
      <c r="N20" s="24"/>
      <c r="O20" s="24">
        <v>0.14423076923076922</v>
      </c>
      <c r="P20" s="24">
        <v>0.17333333333333334</v>
      </c>
      <c r="Q20" s="24">
        <v>7.6923076923076927E-2</v>
      </c>
    </row>
    <row r="21" spans="2:17" ht="16" x14ac:dyDescent="0.2">
      <c r="B21" s="22" t="s">
        <v>273</v>
      </c>
      <c r="C21" s="25">
        <v>0.69795918367346932</v>
      </c>
      <c r="D21" s="25">
        <v>0.59090909090909083</v>
      </c>
      <c r="E21" s="25">
        <v>0.62857142857142856</v>
      </c>
      <c r="F21" s="25">
        <v>0.63636363636363624</v>
      </c>
      <c r="G21" s="25">
        <v>0.77868852459016402</v>
      </c>
      <c r="H21" s="25"/>
      <c r="I21" s="25">
        <v>0.61788617886178865</v>
      </c>
      <c r="J21" s="25">
        <v>0.77868852459016402</v>
      </c>
      <c r="K21" s="25"/>
      <c r="L21" s="25">
        <v>0.70588235294117641</v>
      </c>
      <c r="M21" s="25">
        <v>0.69047619047619047</v>
      </c>
      <c r="N21" s="25"/>
      <c r="O21" s="25">
        <v>0.75000000000000011</v>
      </c>
      <c r="P21" s="25">
        <v>0.64</v>
      </c>
      <c r="Q21" s="25">
        <v>0.67692307692307696</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1332-0BF8-4D0C-9E92-2AEBBAA49596}">
  <dimension ref="B2:Q26"/>
  <sheetViews>
    <sheetView showGridLines="0" workbookViewId="0">
      <pane xSplit="2" topLeftCell="C1" activePane="topRight" state="frozen"/>
      <selection pane="topRight" activeCell="C5" sqref="C5"/>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2" t="s">
        <v>259</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8.0645161290322578E-3</v>
      </c>
      <c r="D8" s="14">
        <v>0</v>
      </c>
      <c r="E8" s="14">
        <v>0</v>
      </c>
      <c r="F8" s="14">
        <v>0</v>
      </c>
      <c r="G8" s="14">
        <v>1.6E-2</v>
      </c>
      <c r="H8" s="14"/>
      <c r="I8" s="14">
        <v>0</v>
      </c>
      <c r="J8" s="14">
        <v>1.6E-2</v>
      </c>
      <c r="K8" s="14"/>
      <c r="L8" s="14">
        <v>8.3333333333333332E-3</v>
      </c>
      <c r="M8" s="14">
        <v>7.8125E-3</v>
      </c>
      <c r="N8" s="14"/>
      <c r="O8" s="14">
        <v>9.6153846153846159E-3</v>
      </c>
      <c r="P8" s="14">
        <v>0</v>
      </c>
      <c r="Q8" s="14">
        <v>0</v>
      </c>
    </row>
    <row r="9" spans="2:17" x14ac:dyDescent="0.2">
      <c r="B9" s="15">
        <v>1</v>
      </c>
      <c r="C9" s="14">
        <v>2.4193548387096774E-2</v>
      </c>
      <c r="D9" s="14">
        <v>6.8181818181818177E-2</v>
      </c>
      <c r="E9" s="14">
        <v>5.8823529411764705E-2</v>
      </c>
      <c r="F9" s="14">
        <v>0</v>
      </c>
      <c r="G9" s="14">
        <v>8.0000000000000002E-3</v>
      </c>
      <c r="H9" s="14"/>
      <c r="I9" s="14">
        <v>4.065040650406504E-2</v>
      </c>
      <c r="J9" s="14">
        <v>8.0000000000000002E-3</v>
      </c>
      <c r="K9" s="14"/>
      <c r="L9" s="14">
        <v>4.1666666666666664E-2</v>
      </c>
      <c r="M9" s="14">
        <v>7.8125E-3</v>
      </c>
      <c r="N9" s="14"/>
      <c r="O9" s="14">
        <v>1.9230769230769232E-2</v>
      </c>
      <c r="P9" s="14">
        <v>1.3157894736842105E-2</v>
      </c>
      <c r="Q9" s="14">
        <v>4.4776119402985072E-2</v>
      </c>
    </row>
    <row r="10" spans="2:17" x14ac:dyDescent="0.2">
      <c r="B10" s="15">
        <v>2</v>
      </c>
      <c r="C10" s="14">
        <v>2.0161290322580645E-2</v>
      </c>
      <c r="D10" s="14">
        <v>4.5454545454545456E-2</v>
      </c>
      <c r="E10" s="14">
        <v>0</v>
      </c>
      <c r="F10" s="14">
        <v>0</v>
      </c>
      <c r="G10" s="14">
        <v>2.4E-2</v>
      </c>
      <c r="H10" s="14"/>
      <c r="I10" s="14">
        <v>1.6260162601626018E-2</v>
      </c>
      <c r="J10" s="14">
        <v>2.4E-2</v>
      </c>
      <c r="K10" s="14"/>
      <c r="L10" s="14">
        <v>2.5000000000000001E-2</v>
      </c>
      <c r="M10" s="14">
        <v>1.5625E-2</v>
      </c>
      <c r="N10" s="14"/>
      <c r="O10" s="14">
        <v>1.9230769230769232E-2</v>
      </c>
      <c r="P10" s="14">
        <v>1.3157894736842105E-2</v>
      </c>
      <c r="Q10" s="14">
        <v>2.9850746268656716E-2</v>
      </c>
    </row>
    <row r="11" spans="2:17" x14ac:dyDescent="0.2">
      <c r="B11" s="15">
        <v>3</v>
      </c>
      <c r="C11" s="14">
        <v>4.4354838709677422E-2</v>
      </c>
      <c r="D11" s="14">
        <v>9.0909090909090912E-2</v>
      </c>
      <c r="E11" s="14">
        <v>5.8823529411764705E-2</v>
      </c>
      <c r="F11" s="14">
        <v>6.6666666666666666E-2</v>
      </c>
      <c r="G11" s="14">
        <v>1.6E-2</v>
      </c>
      <c r="H11" s="14"/>
      <c r="I11" s="14">
        <v>7.3170731707317069E-2</v>
      </c>
      <c r="J11" s="14">
        <v>1.6E-2</v>
      </c>
      <c r="K11" s="14"/>
      <c r="L11" s="14">
        <v>3.3333333333333333E-2</v>
      </c>
      <c r="M11" s="14">
        <v>5.46875E-2</v>
      </c>
      <c r="N11" s="14"/>
      <c r="O11" s="14">
        <v>5.7692307692307696E-2</v>
      </c>
      <c r="P11" s="14">
        <v>3.9473684210526314E-2</v>
      </c>
      <c r="Q11" s="14">
        <v>2.9850746268656716E-2</v>
      </c>
    </row>
    <row r="12" spans="2:17" x14ac:dyDescent="0.2">
      <c r="B12" s="15">
        <v>4</v>
      </c>
      <c r="C12" s="14">
        <v>6.0483870967741937E-2</v>
      </c>
      <c r="D12" s="14">
        <v>6.8181818181818177E-2</v>
      </c>
      <c r="E12" s="14">
        <v>2.9411764705882353E-2</v>
      </c>
      <c r="F12" s="14">
        <v>4.4444444444444446E-2</v>
      </c>
      <c r="G12" s="14">
        <v>7.1999999999999995E-2</v>
      </c>
      <c r="H12" s="14"/>
      <c r="I12" s="14">
        <v>4.878048780487805E-2</v>
      </c>
      <c r="J12" s="14">
        <v>7.1999999999999995E-2</v>
      </c>
      <c r="K12" s="14"/>
      <c r="L12" s="14">
        <v>4.1666666666666664E-2</v>
      </c>
      <c r="M12" s="14">
        <v>7.8125E-2</v>
      </c>
      <c r="N12" s="14"/>
      <c r="O12" s="14">
        <v>7.6923076923076927E-2</v>
      </c>
      <c r="P12" s="14">
        <v>5.2631578947368418E-2</v>
      </c>
      <c r="Q12" s="14">
        <v>4.4776119402985072E-2</v>
      </c>
    </row>
    <row r="13" spans="2:17" x14ac:dyDescent="0.2">
      <c r="B13" s="15">
        <v>5</v>
      </c>
      <c r="C13" s="14">
        <v>7.6612903225806453E-2</v>
      </c>
      <c r="D13" s="14">
        <v>6.8181818181818177E-2</v>
      </c>
      <c r="E13" s="14">
        <v>0.14705882352941177</v>
      </c>
      <c r="F13" s="14">
        <v>8.8888888888888892E-2</v>
      </c>
      <c r="G13" s="14">
        <v>5.6000000000000001E-2</v>
      </c>
      <c r="H13" s="14"/>
      <c r="I13" s="14">
        <v>9.7560975609756101E-2</v>
      </c>
      <c r="J13" s="14">
        <v>5.6000000000000001E-2</v>
      </c>
      <c r="K13" s="14"/>
      <c r="L13" s="14">
        <v>5.8333333333333334E-2</v>
      </c>
      <c r="M13" s="14">
        <v>9.375E-2</v>
      </c>
      <c r="N13" s="14"/>
      <c r="O13" s="14">
        <v>3.8461538461538464E-2</v>
      </c>
      <c r="P13" s="14">
        <v>5.2631578947368418E-2</v>
      </c>
      <c r="Q13" s="14">
        <v>0.16417910447761194</v>
      </c>
    </row>
    <row r="14" spans="2:17" x14ac:dyDescent="0.2">
      <c r="B14" s="15">
        <v>6</v>
      </c>
      <c r="C14" s="14">
        <v>0.14112903225806453</v>
      </c>
      <c r="D14" s="14">
        <v>0.13636363636363635</v>
      </c>
      <c r="E14" s="14">
        <v>0.20588235294117646</v>
      </c>
      <c r="F14" s="14">
        <v>0.13333333333333333</v>
      </c>
      <c r="G14" s="14">
        <v>0.128</v>
      </c>
      <c r="H14" s="14"/>
      <c r="I14" s="14">
        <v>0.15447154471544716</v>
      </c>
      <c r="J14" s="14">
        <v>0.128</v>
      </c>
      <c r="K14" s="14"/>
      <c r="L14" s="14">
        <v>0.15</v>
      </c>
      <c r="M14" s="14">
        <v>0.1328125</v>
      </c>
      <c r="N14" s="14"/>
      <c r="O14" s="14">
        <v>0.13461538461538461</v>
      </c>
      <c r="P14" s="14">
        <v>0.15789473684210525</v>
      </c>
      <c r="Q14" s="14">
        <v>0.13432835820895522</v>
      </c>
    </row>
    <row r="15" spans="2:17" x14ac:dyDescent="0.2">
      <c r="B15" s="15">
        <v>7</v>
      </c>
      <c r="C15" s="14">
        <v>0.14516129032258066</v>
      </c>
      <c r="D15" s="14">
        <v>0.11363636363636363</v>
      </c>
      <c r="E15" s="14">
        <v>0.20588235294117646</v>
      </c>
      <c r="F15" s="14">
        <v>0.17777777777777778</v>
      </c>
      <c r="G15" s="14">
        <v>0.128</v>
      </c>
      <c r="H15" s="14"/>
      <c r="I15" s="14">
        <v>0.16260162601626016</v>
      </c>
      <c r="J15" s="14">
        <v>0.128</v>
      </c>
      <c r="K15" s="14"/>
      <c r="L15" s="14">
        <v>0.15833333333333333</v>
      </c>
      <c r="M15" s="14">
        <v>0.1328125</v>
      </c>
      <c r="N15" s="14"/>
      <c r="O15" s="14">
        <v>0.15384615384615385</v>
      </c>
      <c r="P15" s="14">
        <v>0.14473684210526316</v>
      </c>
      <c r="Q15" s="14">
        <v>0.13432835820895522</v>
      </c>
    </row>
    <row r="16" spans="2:17" x14ac:dyDescent="0.2">
      <c r="B16" s="15">
        <v>8</v>
      </c>
      <c r="C16" s="14">
        <v>0.19758064516129031</v>
      </c>
      <c r="D16" s="14">
        <v>0.11363636363636363</v>
      </c>
      <c r="E16" s="14">
        <v>0.14705882352941177</v>
      </c>
      <c r="F16" s="14">
        <v>0.22222222222222221</v>
      </c>
      <c r="G16" s="14">
        <v>0.23200000000000001</v>
      </c>
      <c r="H16" s="14"/>
      <c r="I16" s="14">
        <v>0.16260162601626016</v>
      </c>
      <c r="J16" s="14">
        <v>0.23200000000000001</v>
      </c>
      <c r="K16" s="14"/>
      <c r="L16" s="14">
        <v>0.2</v>
      </c>
      <c r="M16" s="14">
        <v>0.1953125</v>
      </c>
      <c r="N16" s="14"/>
      <c r="O16" s="14">
        <v>0.26923076923076922</v>
      </c>
      <c r="P16" s="14">
        <v>0.22368421052631579</v>
      </c>
      <c r="Q16" s="14">
        <v>5.9701492537313432E-2</v>
      </c>
    </row>
    <row r="17" spans="2:17" x14ac:dyDescent="0.2">
      <c r="B17" s="15">
        <v>9</v>
      </c>
      <c r="C17" s="14">
        <v>0.125</v>
      </c>
      <c r="D17" s="14">
        <v>4.5454545454545456E-2</v>
      </c>
      <c r="E17" s="14">
        <v>8.8235294117647065E-2</v>
      </c>
      <c r="F17" s="14">
        <v>0.15555555555555556</v>
      </c>
      <c r="G17" s="14">
        <v>0.152</v>
      </c>
      <c r="H17" s="14"/>
      <c r="I17" s="14">
        <v>9.7560975609756101E-2</v>
      </c>
      <c r="J17" s="14">
        <v>0.152</v>
      </c>
      <c r="K17" s="14"/>
      <c r="L17" s="14">
        <v>0.13333333333333333</v>
      </c>
      <c r="M17" s="14">
        <v>0.1171875</v>
      </c>
      <c r="N17" s="14"/>
      <c r="O17" s="14">
        <v>8.6538461538461536E-2</v>
      </c>
      <c r="P17" s="14">
        <v>0.10526315789473684</v>
      </c>
      <c r="Q17" s="14">
        <v>0.20895522388059701</v>
      </c>
    </row>
    <row r="18" spans="2:17" ht="16" x14ac:dyDescent="0.2">
      <c r="B18" s="15" t="s">
        <v>264</v>
      </c>
      <c r="C18" s="14">
        <v>9.2741935483870969E-2</v>
      </c>
      <c r="D18" s="14">
        <v>6.8181818181818177E-2</v>
      </c>
      <c r="E18" s="14">
        <v>0</v>
      </c>
      <c r="F18" s="14">
        <v>4.4444444444444446E-2</v>
      </c>
      <c r="G18" s="14">
        <v>0.14399999999999999</v>
      </c>
      <c r="H18" s="14"/>
      <c r="I18" s="14">
        <v>4.065040650406504E-2</v>
      </c>
      <c r="J18" s="14">
        <v>0.14399999999999999</v>
      </c>
      <c r="K18" s="14"/>
      <c r="L18" s="14">
        <v>8.3333333333333329E-2</v>
      </c>
      <c r="M18" s="14">
        <v>0.1015625</v>
      </c>
      <c r="N18" s="14"/>
      <c r="O18" s="14">
        <v>9.6153846153846159E-2</v>
      </c>
      <c r="P18" s="14">
        <v>0.11842105263157894</v>
      </c>
      <c r="Q18" s="14">
        <v>5.9701492537313432E-2</v>
      </c>
    </row>
    <row r="19" spans="2:17" ht="16" x14ac:dyDescent="0.2">
      <c r="B19" s="15" t="s">
        <v>257</v>
      </c>
      <c r="C19" s="16">
        <v>6.4516129032258063E-2</v>
      </c>
      <c r="D19" s="16">
        <v>0.18181818181818182</v>
      </c>
      <c r="E19" s="16">
        <v>5.8823529411764705E-2</v>
      </c>
      <c r="F19" s="16">
        <v>6.6666666666666666E-2</v>
      </c>
      <c r="G19" s="16">
        <v>2.4E-2</v>
      </c>
      <c r="H19" s="16"/>
      <c r="I19" s="16">
        <v>0.10569105691056911</v>
      </c>
      <c r="J19" s="16">
        <v>2.4E-2</v>
      </c>
      <c r="K19" s="16"/>
      <c r="L19" s="16">
        <v>6.6666666666666666E-2</v>
      </c>
      <c r="M19" s="16">
        <v>6.25E-2</v>
      </c>
      <c r="N19" s="16"/>
      <c r="O19" s="16">
        <v>3.8461538461538464E-2</v>
      </c>
      <c r="P19" s="16">
        <v>7.8947368421052627E-2</v>
      </c>
      <c r="Q19" s="16">
        <v>8.9552238805970144E-2</v>
      </c>
    </row>
    <row r="20" spans="2:17" ht="16" x14ac:dyDescent="0.2">
      <c r="B20" s="23" t="s">
        <v>274</v>
      </c>
      <c r="C20" s="24">
        <v>0.15725806451612903</v>
      </c>
      <c r="D20" s="24">
        <v>0.27272727272727271</v>
      </c>
      <c r="E20" s="24">
        <v>0.14705882352941177</v>
      </c>
      <c r="F20" s="24">
        <v>0.1111111111111111</v>
      </c>
      <c r="G20" s="24">
        <v>0.13600000000000001</v>
      </c>
      <c r="H20" s="24"/>
      <c r="I20" s="24">
        <v>0.17886178861788615</v>
      </c>
      <c r="J20" s="24">
        <v>0.13600000000000001</v>
      </c>
      <c r="K20" s="24"/>
      <c r="L20" s="24">
        <v>0.15</v>
      </c>
      <c r="M20" s="24">
        <v>0.1640625</v>
      </c>
      <c r="N20" s="24"/>
      <c r="O20" s="24">
        <v>0.18269230769230771</v>
      </c>
      <c r="P20" s="24">
        <v>0.11842105263157894</v>
      </c>
      <c r="Q20" s="24">
        <v>0.14925373134328357</v>
      </c>
    </row>
    <row r="21" spans="2:17" ht="16" x14ac:dyDescent="0.2">
      <c r="B21" s="22" t="s">
        <v>273</v>
      </c>
      <c r="C21" s="25">
        <v>0.70161290322580649</v>
      </c>
      <c r="D21" s="25">
        <v>0.47727272727272729</v>
      </c>
      <c r="E21" s="25">
        <v>0.6470588235294118</v>
      </c>
      <c r="F21" s="25">
        <v>0.73333333333333328</v>
      </c>
      <c r="G21" s="25">
        <v>0.78400000000000003</v>
      </c>
      <c r="H21" s="25"/>
      <c r="I21" s="25">
        <v>0.61788617886178865</v>
      </c>
      <c r="J21" s="25">
        <v>0.78400000000000003</v>
      </c>
      <c r="K21" s="25"/>
      <c r="L21" s="25">
        <v>0.72499999999999998</v>
      </c>
      <c r="M21" s="25">
        <v>0.6796875</v>
      </c>
      <c r="N21" s="25"/>
      <c r="O21" s="25">
        <v>0.74038461538461542</v>
      </c>
      <c r="P21" s="25">
        <v>0.75</v>
      </c>
      <c r="Q21" s="25">
        <v>0.59701492537313428</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E340-1F12-4540-BE0C-2D044159D6E2}">
  <dimension ref="B2:Q26"/>
  <sheetViews>
    <sheetView showGridLines="0" workbookViewId="0">
      <pane xSplit="2" topLeftCell="C1" activePane="topRight" state="frozen"/>
      <selection pane="topRight" activeCell="C5" sqref="C5"/>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258</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4.0322580645161289E-3</v>
      </c>
      <c r="D8" s="14">
        <v>0</v>
      </c>
      <c r="E8" s="14">
        <v>0</v>
      </c>
      <c r="F8" s="14">
        <v>0</v>
      </c>
      <c r="G8" s="14">
        <v>8.0645161290322578E-3</v>
      </c>
      <c r="H8" s="14"/>
      <c r="I8" s="14">
        <v>0</v>
      </c>
      <c r="J8" s="14">
        <v>8.0645161290322578E-3</v>
      </c>
      <c r="K8" s="14"/>
      <c r="L8" s="14">
        <v>8.4033613445378148E-3</v>
      </c>
      <c r="M8" s="14">
        <v>0</v>
      </c>
      <c r="N8" s="14"/>
      <c r="O8" s="14">
        <v>9.433962264150943E-3</v>
      </c>
      <c r="P8" s="14">
        <v>0</v>
      </c>
      <c r="Q8" s="14">
        <v>0</v>
      </c>
    </row>
    <row r="9" spans="2:17" x14ac:dyDescent="0.2">
      <c r="B9" s="15">
        <v>1</v>
      </c>
      <c r="C9" s="14">
        <v>8.0645161290322578E-3</v>
      </c>
      <c r="D9" s="14">
        <v>2.2222222222222223E-2</v>
      </c>
      <c r="E9" s="14">
        <v>0</v>
      </c>
      <c r="F9" s="14">
        <v>0</v>
      </c>
      <c r="G9" s="14">
        <v>8.0645161290322578E-3</v>
      </c>
      <c r="H9" s="14"/>
      <c r="I9" s="14">
        <v>8.0645161290322578E-3</v>
      </c>
      <c r="J9" s="14">
        <v>8.0645161290322578E-3</v>
      </c>
      <c r="K9" s="14"/>
      <c r="L9" s="14">
        <v>8.4033613445378148E-3</v>
      </c>
      <c r="M9" s="14">
        <v>7.7519379844961239E-3</v>
      </c>
      <c r="N9" s="14"/>
      <c r="O9" s="14">
        <v>0</v>
      </c>
      <c r="P9" s="14">
        <v>1.3513513513513514E-2</v>
      </c>
      <c r="Q9" s="14">
        <v>1.4925373134328358E-2</v>
      </c>
    </row>
    <row r="10" spans="2:17" x14ac:dyDescent="0.2">
      <c r="B10" s="15">
        <v>2</v>
      </c>
      <c r="C10" s="14">
        <v>2.4193548387096774E-2</v>
      </c>
      <c r="D10" s="14">
        <v>2.2222222222222223E-2</v>
      </c>
      <c r="E10" s="14">
        <v>5.5555555555555552E-2</v>
      </c>
      <c r="F10" s="14">
        <v>2.3255813953488372E-2</v>
      </c>
      <c r="G10" s="14">
        <v>1.6129032258064516E-2</v>
      </c>
      <c r="H10" s="14"/>
      <c r="I10" s="14">
        <v>3.2258064516129031E-2</v>
      </c>
      <c r="J10" s="14">
        <v>1.6129032258064516E-2</v>
      </c>
      <c r="K10" s="14"/>
      <c r="L10" s="14">
        <v>4.2016806722689079E-2</v>
      </c>
      <c r="M10" s="14">
        <v>7.7519379844961239E-3</v>
      </c>
      <c r="N10" s="14"/>
      <c r="O10" s="14">
        <v>9.433962264150943E-3</v>
      </c>
      <c r="P10" s="14">
        <v>2.7027027027027029E-2</v>
      </c>
      <c r="Q10" s="14">
        <v>4.4776119402985072E-2</v>
      </c>
    </row>
    <row r="11" spans="2:17" x14ac:dyDescent="0.2">
      <c r="B11" s="15">
        <v>3</v>
      </c>
      <c r="C11" s="14">
        <v>2.8225806451612902E-2</v>
      </c>
      <c r="D11" s="14">
        <v>0</v>
      </c>
      <c r="E11" s="14">
        <v>2.7777777777777776E-2</v>
      </c>
      <c r="F11" s="14">
        <v>6.9767441860465115E-2</v>
      </c>
      <c r="G11" s="14">
        <v>2.4193548387096774E-2</v>
      </c>
      <c r="H11" s="14"/>
      <c r="I11" s="14">
        <v>3.2258064516129031E-2</v>
      </c>
      <c r="J11" s="14">
        <v>2.4193548387096774E-2</v>
      </c>
      <c r="K11" s="14"/>
      <c r="L11" s="14">
        <v>1.680672268907563E-2</v>
      </c>
      <c r="M11" s="14">
        <v>3.875968992248062E-2</v>
      </c>
      <c r="N11" s="14"/>
      <c r="O11" s="14">
        <v>2.8301886792452831E-2</v>
      </c>
      <c r="P11" s="14">
        <v>2.7027027027027029E-2</v>
      </c>
      <c r="Q11" s="14">
        <v>2.9850746268656716E-2</v>
      </c>
    </row>
    <row r="12" spans="2:17" x14ac:dyDescent="0.2">
      <c r="B12" s="15">
        <v>4</v>
      </c>
      <c r="C12" s="14">
        <v>8.4677419354838704E-2</v>
      </c>
      <c r="D12" s="14">
        <v>6.6666666666666666E-2</v>
      </c>
      <c r="E12" s="14">
        <v>0.19444444444444445</v>
      </c>
      <c r="F12" s="14">
        <v>6.9767441860465115E-2</v>
      </c>
      <c r="G12" s="14">
        <v>6.4516129032258063E-2</v>
      </c>
      <c r="H12" s="14"/>
      <c r="I12" s="14">
        <v>0.10483870967741936</v>
      </c>
      <c r="J12" s="14">
        <v>6.4516129032258063E-2</v>
      </c>
      <c r="K12" s="14"/>
      <c r="L12" s="14">
        <v>0.1092436974789916</v>
      </c>
      <c r="M12" s="14">
        <v>6.2015503875968991E-2</v>
      </c>
      <c r="N12" s="14"/>
      <c r="O12" s="14">
        <v>7.5471698113207544E-2</v>
      </c>
      <c r="P12" s="14">
        <v>4.0540540540540543E-2</v>
      </c>
      <c r="Q12" s="14">
        <v>0.13432835820895522</v>
      </c>
    </row>
    <row r="13" spans="2:17" x14ac:dyDescent="0.2">
      <c r="B13" s="15">
        <v>5</v>
      </c>
      <c r="C13" s="14">
        <v>8.4677419354838704E-2</v>
      </c>
      <c r="D13" s="14">
        <v>0.1111111111111111</v>
      </c>
      <c r="E13" s="14">
        <v>0.1388888888888889</v>
      </c>
      <c r="F13" s="14">
        <v>0.11627906976744186</v>
      </c>
      <c r="G13" s="14">
        <v>4.8387096774193547E-2</v>
      </c>
      <c r="H13" s="14"/>
      <c r="I13" s="14">
        <v>0.12096774193548387</v>
      </c>
      <c r="J13" s="14">
        <v>4.8387096774193547E-2</v>
      </c>
      <c r="K13" s="14"/>
      <c r="L13" s="14">
        <v>8.4033613445378158E-2</v>
      </c>
      <c r="M13" s="14">
        <v>8.5271317829457363E-2</v>
      </c>
      <c r="N13" s="14"/>
      <c r="O13" s="14">
        <v>5.6603773584905662E-2</v>
      </c>
      <c r="P13" s="14">
        <v>0.13513513513513514</v>
      </c>
      <c r="Q13" s="14">
        <v>7.4626865671641784E-2</v>
      </c>
    </row>
    <row r="14" spans="2:17" x14ac:dyDescent="0.2">
      <c r="B14" s="15">
        <v>6</v>
      </c>
      <c r="C14" s="14">
        <v>0.12096774193548387</v>
      </c>
      <c r="D14" s="14">
        <v>0.1111111111111111</v>
      </c>
      <c r="E14" s="14">
        <v>5.5555555555555552E-2</v>
      </c>
      <c r="F14" s="14">
        <v>0.20930232558139536</v>
      </c>
      <c r="G14" s="14">
        <v>0.11290322580645161</v>
      </c>
      <c r="H14" s="14"/>
      <c r="I14" s="14">
        <v>0.12903225806451613</v>
      </c>
      <c r="J14" s="14">
        <v>0.11290322580645161</v>
      </c>
      <c r="K14" s="14"/>
      <c r="L14" s="14">
        <v>0.11764705882352941</v>
      </c>
      <c r="M14" s="14">
        <v>0.12403100775193798</v>
      </c>
      <c r="N14" s="14"/>
      <c r="O14" s="14">
        <v>0.10377358490566038</v>
      </c>
      <c r="P14" s="14">
        <v>0.17567567567567569</v>
      </c>
      <c r="Q14" s="14">
        <v>8.9552238805970144E-2</v>
      </c>
    </row>
    <row r="15" spans="2:17" x14ac:dyDescent="0.2">
      <c r="B15" s="15">
        <v>7</v>
      </c>
      <c r="C15" s="14">
        <v>0.13709677419354838</v>
      </c>
      <c r="D15" s="14">
        <v>0.13333333333333333</v>
      </c>
      <c r="E15" s="14">
        <v>0.1388888888888889</v>
      </c>
      <c r="F15" s="14">
        <v>0.11627906976744186</v>
      </c>
      <c r="G15" s="14">
        <v>0.14516129032258066</v>
      </c>
      <c r="H15" s="14"/>
      <c r="I15" s="14">
        <v>0.12903225806451613</v>
      </c>
      <c r="J15" s="14">
        <v>0.14516129032258066</v>
      </c>
      <c r="K15" s="14"/>
      <c r="L15" s="14">
        <v>0.1092436974789916</v>
      </c>
      <c r="M15" s="14">
        <v>0.16279069767441862</v>
      </c>
      <c r="N15" s="14"/>
      <c r="O15" s="14">
        <v>0.17924528301886791</v>
      </c>
      <c r="P15" s="14">
        <v>0.12162162162162163</v>
      </c>
      <c r="Q15" s="14">
        <v>8.9552238805970144E-2</v>
      </c>
    </row>
    <row r="16" spans="2:17" x14ac:dyDescent="0.2">
      <c r="B16" s="15">
        <v>8</v>
      </c>
      <c r="C16" s="14">
        <v>0.22580645161290322</v>
      </c>
      <c r="D16" s="14">
        <v>0.13333333333333333</v>
      </c>
      <c r="E16" s="14">
        <v>8.3333333333333329E-2</v>
      </c>
      <c r="F16" s="14">
        <v>0.18604651162790697</v>
      </c>
      <c r="G16" s="14">
        <v>0.31451612903225806</v>
      </c>
      <c r="H16" s="14"/>
      <c r="I16" s="14">
        <v>0.13709677419354838</v>
      </c>
      <c r="J16" s="14">
        <v>0.31451612903225806</v>
      </c>
      <c r="K16" s="14"/>
      <c r="L16" s="14">
        <v>0.21848739495798319</v>
      </c>
      <c r="M16" s="14">
        <v>0.23255813953488372</v>
      </c>
      <c r="N16" s="14"/>
      <c r="O16" s="14">
        <v>0.26415094339622641</v>
      </c>
      <c r="P16" s="14">
        <v>0.13513513513513514</v>
      </c>
      <c r="Q16" s="14">
        <v>0.26865671641791045</v>
      </c>
    </row>
    <row r="17" spans="2:17" x14ac:dyDescent="0.2">
      <c r="B17" s="15">
        <v>9</v>
      </c>
      <c r="C17" s="14">
        <v>8.4677419354838704E-2</v>
      </c>
      <c r="D17" s="14">
        <v>6.6666666666666666E-2</v>
      </c>
      <c r="E17" s="14">
        <v>8.3333333333333329E-2</v>
      </c>
      <c r="F17" s="14">
        <v>9.3023255813953487E-2</v>
      </c>
      <c r="G17" s="14">
        <v>8.8709677419354843E-2</v>
      </c>
      <c r="H17" s="14"/>
      <c r="I17" s="14">
        <v>8.0645161290322578E-2</v>
      </c>
      <c r="J17" s="14">
        <v>8.8709677419354843E-2</v>
      </c>
      <c r="K17" s="14"/>
      <c r="L17" s="14">
        <v>0.1092436974789916</v>
      </c>
      <c r="M17" s="14">
        <v>6.2015503875968991E-2</v>
      </c>
      <c r="N17" s="14"/>
      <c r="O17" s="14">
        <v>7.5471698113207544E-2</v>
      </c>
      <c r="P17" s="14">
        <v>9.45945945945946E-2</v>
      </c>
      <c r="Q17" s="14">
        <v>8.9552238805970144E-2</v>
      </c>
    </row>
    <row r="18" spans="2:17" ht="16" x14ac:dyDescent="0.2">
      <c r="B18" s="15" t="s">
        <v>264</v>
      </c>
      <c r="C18" s="14">
        <v>9.2741935483870969E-2</v>
      </c>
      <c r="D18" s="14">
        <v>4.4444444444444446E-2</v>
      </c>
      <c r="E18" s="14">
        <v>8.3333333333333329E-2</v>
      </c>
      <c r="F18" s="14">
        <v>4.6511627906976744E-2</v>
      </c>
      <c r="G18" s="14">
        <v>0.12903225806451613</v>
      </c>
      <c r="H18" s="14"/>
      <c r="I18" s="14">
        <v>5.6451612903225805E-2</v>
      </c>
      <c r="J18" s="14">
        <v>0.12903225806451613</v>
      </c>
      <c r="K18" s="14"/>
      <c r="L18" s="14">
        <v>8.4033613445378158E-2</v>
      </c>
      <c r="M18" s="14">
        <v>0.10077519379844961</v>
      </c>
      <c r="N18" s="14"/>
      <c r="O18" s="14">
        <v>0.13207547169811321</v>
      </c>
      <c r="P18" s="14">
        <v>9.45945945945946E-2</v>
      </c>
      <c r="Q18" s="14">
        <v>2.9850746268656716E-2</v>
      </c>
    </row>
    <row r="19" spans="2:17" ht="16" x14ac:dyDescent="0.2">
      <c r="B19" s="15" t="s">
        <v>257</v>
      </c>
      <c r="C19" s="16">
        <v>0.10483870967741936</v>
      </c>
      <c r="D19" s="16">
        <v>0.28888888888888886</v>
      </c>
      <c r="E19" s="16">
        <v>0.1388888888888889</v>
      </c>
      <c r="F19" s="16">
        <v>6.9767441860465115E-2</v>
      </c>
      <c r="G19" s="16">
        <v>4.0322580645161289E-2</v>
      </c>
      <c r="H19" s="16"/>
      <c r="I19" s="16">
        <v>0.16935483870967741</v>
      </c>
      <c r="J19" s="16">
        <v>4.0322580645161289E-2</v>
      </c>
      <c r="K19" s="16"/>
      <c r="L19" s="16">
        <v>9.2436974789915971E-2</v>
      </c>
      <c r="M19" s="16">
        <v>0.11627906976744186</v>
      </c>
      <c r="N19" s="16"/>
      <c r="O19" s="16">
        <v>6.6037735849056603E-2</v>
      </c>
      <c r="P19" s="16">
        <v>0.13513513513513514</v>
      </c>
      <c r="Q19" s="16">
        <v>0.13432835820895522</v>
      </c>
    </row>
    <row r="20" spans="2:17" ht="16" x14ac:dyDescent="0.2">
      <c r="B20" s="23" t="s">
        <v>274</v>
      </c>
      <c r="C20" s="24">
        <v>0.14919354838709675</v>
      </c>
      <c r="D20" s="24">
        <v>0.1111111111111111</v>
      </c>
      <c r="E20" s="24">
        <v>0.27777777777777779</v>
      </c>
      <c r="F20" s="24">
        <v>0.16279069767441862</v>
      </c>
      <c r="G20" s="24">
        <v>0.12096774193548387</v>
      </c>
      <c r="H20" s="24"/>
      <c r="I20" s="24">
        <v>0.17741935483870969</v>
      </c>
      <c r="J20" s="24">
        <v>0.12096774193548387</v>
      </c>
      <c r="K20" s="24"/>
      <c r="L20" s="24">
        <v>0.18487394957983194</v>
      </c>
      <c r="M20" s="24">
        <v>0.11627906976744186</v>
      </c>
      <c r="N20" s="24"/>
      <c r="O20" s="24">
        <v>0.12264150943396226</v>
      </c>
      <c r="P20" s="24">
        <v>0.10810810810810811</v>
      </c>
      <c r="Q20" s="24">
        <v>0.22388059701492535</v>
      </c>
    </row>
    <row r="21" spans="2:17" ht="16" x14ac:dyDescent="0.2">
      <c r="B21" s="22" t="s">
        <v>273</v>
      </c>
      <c r="C21" s="25">
        <v>0.66129032258064524</v>
      </c>
      <c r="D21" s="25">
        <v>0.48888888888888887</v>
      </c>
      <c r="E21" s="25">
        <v>0.44444444444444442</v>
      </c>
      <c r="F21" s="25">
        <v>0.65116279069767435</v>
      </c>
      <c r="G21" s="25">
        <v>0.79032258064516125</v>
      </c>
      <c r="H21" s="25"/>
      <c r="I21" s="25">
        <v>0.532258064516129</v>
      </c>
      <c r="J21" s="25">
        <v>0.79032258064516125</v>
      </c>
      <c r="K21" s="25"/>
      <c r="L21" s="25">
        <v>0.63865546218487401</v>
      </c>
      <c r="M21" s="25">
        <v>0.68217054263565891</v>
      </c>
      <c r="N21" s="25"/>
      <c r="O21" s="25">
        <v>0.75471698113207542</v>
      </c>
      <c r="P21" s="25">
        <v>0.62162162162162171</v>
      </c>
      <c r="Q21" s="25">
        <v>0.56716417910447758</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4DE82-F567-4CA6-BA5B-DE1D467CB576}">
  <dimension ref="B2:Q26"/>
  <sheetViews>
    <sheetView showGridLines="0" workbookViewId="0">
      <pane xSplit="2" topLeftCell="C1" activePane="topRight" state="frozen"/>
      <selection pane="topRight" activeCell="D6" sqref="D6"/>
    </sheetView>
  </sheetViews>
  <sheetFormatPr baseColWidth="10" defaultColWidth="11.5" defaultRowHeight="15" x14ac:dyDescent="0.2"/>
  <cols>
    <col min="2" max="2" width="25.6640625" customWidth="1"/>
    <col min="3" max="7" width="10.6640625" customWidth="1"/>
    <col min="8" max="8" width="2.1640625" customWidth="1"/>
    <col min="9" max="10" width="10.6640625" customWidth="1"/>
    <col min="11" max="11" width="2.1640625" customWidth="1"/>
    <col min="12" max="13" width="10.6640625" customWidth="1"/>
    <col min="14" max="14" width="2.1640625" customWidth="1"/>
    <col min="15" max="17" width="10.6640625" customWidth="1"/>
    <col min="18" max="18" width="2.1640625" customWidth="1"/>
  </cols>
  <sheetData>
    <row r="2" spans="2:17" ht="40" customHeight="1" x14ac:dyDescent="0.2">
      <c r="D2" s="31" t="s">
        <v>260</v>
      </c>
      <c r="E2" s="27"/>
      <c r="F2" s="27"/>
      <c r="G2" s="27"/>
      <c r="H2" s="27"/>
      <c r="I2" s="27"/>
      <c r="J2" s="27"/>
      <c r="K2" s="27"/>
      <c r="L2" s="27"/>
      <c r="M2" s="27"/>
      <c r="N2" s="27"/>
      <c r="O2" s="27"/>
    </row>
    <row r="5" spans="2:17" ht="30" customHeight="1" x14ac:dyDescent="0.2">
      <c r="B5" s="12"/>
      <c r="C5" s="12"/>
      <c r="D5" s="30" t="s">
        <v>27</v>
      </c>
      <c r="E5" s="30"/>
      <c r="F5" s="30"/>
      <c r="G5" s="30"/>
      <c r="H5" s="12"/>
      <c r="I5" s="30" t="s">
        <v>28</v>
      </c>
      <c r="J5" s="30"/>
      <c r="K5" s="12"/>
      <c r="L5" s="30" t="s">
        <v>29</v>
      </c>
      <c r="M5" s="30"/>
      <c r="N5" s="12"/>
      <c r="O5" s="30" t="s">
        <v>30</v>
      </c>
      <c r="P5" s="30"/>
      <c r="Q5" s="30"/>
    </row>
    <row r="6" spans="2:17" ht="64" x14ac:dyDescent="0.2">
      <c r="B6" t="s">
        <v>14</v>
      </c>
      <c r="C6" s="8" t="s">
        <v>15</v>
      </c>
      <c r="D6" s="10" t="s">
        <v>16</v>
      </c>
      <c r="E6" s="10" t="s">
        <v>17</v>
      </c>
      <c r="F6" s="10" t="s">
        <v>18</v>
      </c>
      <c r="G6" s="10" t="s">
        <v>19</v>
      </c>
      <c r="I6" s="10" t="s">
        <v>21</v>
      </c>
      <c r="J6" s="10" t="s">
        <v>19</v>
      </c>
      <c r="L6" s="10" t="s">
        <v>22</v>
      </c>
      <c r="M6" s="10" t="s">
        <v>23</v>
      </c>
      <c r="O6" s="10" t="s">
        <v>24</v>
      </c>
      <c r="P6" s="10" t="s">
        <v>25</v>
      </c>
      <c r="Q6" s="10" t="s">
        <v>26</v>
      </c>
    </row>
    <row r="7" spans="2:17" ht="30" customHeight="1" x14ac:dyDescent="0.2">
      <c r="B7" s="9" t="s">
        <v>20</v>
      </c>
      <c r="C7" s="9">
        <v>253</v>
      </c>
      <c r="D7" s="9">
        <v>45</v>
      </c>
      <c r="E7" s="9">
        <v>37</v>
      </c>
      <c r="F7" s="9">
        <v>45</v>
      </c>
      <c r="G7" s="9">
        <v>126</v>
      </c>
      <c r="H7" s="9"/>
      <c r="I7" s="9">
        <v>127</v>
      </c>
      <c r="J7" s="9">
        <v>126</v>
      </c>
      <c r="K7" s="9"/>
      <c r="L7" s="9">
        <v>123</v>
      </c>
      <c r="M7" s="9">
        <v>130</v>
      </c>
      <c r="N7" s="9"/>
      <c r="O7" s="9">
        <v>107</v>
      </c>
      <c r="P7" s="9">
        <v>78</v>
      </c>
      <c r="Q7" s="9">
        <v>67</v>
      </c>
    </row>
    <row r="8" spans="2:17" ht="16" x14ac:dyDescent="0.2">
      <c r="B8" s="15" t="s">
        <v>263</v>
      </c>
      <c r="C8" s="14">
        <v>1.6326530612244899E-2</v>
      </c>
      <c r="D8" s="14">
        <v>2.2222222222222223E-2</v>
      </c>
      <c r="E8" s="14">
        <v>2.7777777777777776E-2</v>
      </c>
      <c r="F8" s="14">
        <v>0</v>
      </c>
      <c r="G8" s="14">
        <v>1.6393442622950821E-2</v>
      </c>
      <c r="H8" s="14"/>
      <c r="I8" s="14">
        <v>1.6260162601626018E-2</v>
      </c>
      <c r="J8" s="14">
        <v>1.6393442622950821E-2</v>
      </c>
      <c r="K8" s="14"/>
      <c r="L8" s="14">
        <v>1.7094017094017096E-2</v>
      </c>
      <c r="M8" s="14">
        <v>1.5625E-2</v>
      </c>
      <c r="N8" s="14"/>
      <c r="O8" s="14">
        <v>1.8867924528301886E-2</v>
      </c>
      <c r="P8" s="14">
        <v>0</v>
      </c>
      <c r="Q8" s="14">
        <v>3.125E-2</v>
      </c>
    </row>
    <row r="9" spans="2:17" x14ac:dyDescent="0.2">
      <c r="B9" s="15">
        <v>1</v>
      </c>
      <c r="C9" s="14">
        <v>4.0816326530612249E-3</v>
      </c>
      <c r="D9" s="14">
        <v>0</v>
      </c>
      <c r="E9" s="14">
        <v>2.7777777777777776E-2</v>
      </c>
      <c r="F9" s="14">
        <v>0</v>
      </c>
      <c r="G9" s="14">
        <v>0</v>
      </c>
      <c r="H9" s="14"/>
      <c r="I9" s="14">
        <v>8.130081300813009E-3</v>
      </c>
      <c r="J9" s="14">
        <v>0</v>
      </c>
      <c r="K9" s="14"/>
      <c r="L9" s="14">
        <v>0</v>
      </c>
      <c r="M9" s="14">
        <v>7.8125E-3</v>
      </c>
      <c r="N9" s="14"/>
      <c r="O9" s="14">
        <v>0</v>
      </c>
      <c r="P9" s="14">
        <v>0</v>
      </c>
      <c r="Q9" s="14">
        <v>1.5625E-2</v>
      </c>
    </row>
    <row r="10" spans="2:17" x14ac:dyDescent="0.2">
      <c r="B10" s="15">
        <v>2</v>
      </c>
      <c r="C10" s="14">
        <v>2.8571428571428571E-2</v>
      </c>
      <c r="D10" s="14">
        <v>6.6666666666666666E-2</v>
      </c>
      <c r="E10" s="14">
        <v>0</v>
      </c>
      <c r="F10" s="14">
        <v>2.3809523809523808E-2</v>
      </c>
      <c r="G10" s="14">
        <v>2.4590163934426229E-2</v>
      </c>
      <c r="H10" s="14"/>
      <c r="I10" s="14">
        <v>3.2520325203252036E-2</v>
      </c>
      <c r="J10" s="14">
        <v>2.4590163934426229E-2</v>
      </c>
      <c r="K10" s="14"/>
      <c r="L10" s="14">
        <v>1.7094017094017096E-2</v>
      </c>
      <c r="M10" s="14">
        <v>3.90625E-2</v>
      </c>
      <c r="N10" s="14"/>
      <c r="O10" s="14">
        <v>1.8867924528301886E-2</v>
      </c>
      <c r="P10" s="14">
        <v>4.0540540540540543E-2</v>
      </c>
      <c r="Q10" s="14">
        <v>3.125E-2</v>
      </c>
    </row>
    <row r="11" spans="2:17" x14ac:dyDescent="0.2">
      <c r="B11" s="15">
        <v>3</v>
      </c>
      <c r="C11" s="14">
        <v>5.7142857142857141E-2</v>
      </c>
      <c r="D11" s="14">
        <v>6.6666666666666666E-2</v>
      </c>
      <c r="E11" s="14">
        <v>8.3333333333333329E-2</v>
      </c>
      <c r="F11" s="14">
        <v>2.3809523809523808E-2</v>
      </c>
      <c r="G11" s="14">
        <v>5.737704918032787E-2</v>
      </c>
      <c r="H11" s="14"/>
      <c r="I11" s="14">
        <v>5.6910569105691054E-2</v>
      </c>
      <c r="J11" s="14">
        <v>5.737704918032787E-2</v>
      </c>
      <c r="K11" s="14"/>
      <c r="L11" s="14">
        <v>5.9829059829059832E-2</v>
      </c>
      <c r="M11" s="14">
        <v>5.46875E-2</v>
      </c>
      <c r="N11" s="14"/>
      <c r="O11" s="14">
        <v>5.6603773584905662E-2</v>
      </c>
      <c r="P11" s="14">
        <v>4.0540540540540543E-2</v>
      </c>
      <c r="Q11" s="14">
        <v>6.25E-2</v>
      </c>
    </row>
    <row r="12" spans="2:17" x14ac:dyDescent="0.2">
      <c r="B12" s="15">
        <v>4</v>
      </c>
      <c r="C12" s="14">
        <v>4.8979591836734691E-2</v>
      </c>
      <c r="D12" s="14">
        <v>2.2222222222222223E-2</v>
      </c>
      <c r="E12" s="14">
        <v>0</v>
      </c>
      <c r="F12" s="14">
        <v>0.11904761904761904</v>
      </c>
      <c r="G12" s="14">
        <v>4.9180327868852458E-2</v>
      </c>
      <c r="H12" s="14"/>
      <c r="I12" s="14">
        <v>4.878048780487805E-2</v>
      </c>
      <c r="J12" s="14">
        <v>4.9180327868852458E-2</v>
      </c>
      <c r="K12" s="14"/>
      <c r="L12" s="14">
        <v>6.8376068376068383E-2</v>
      </c>
      <c r="M12" s="14">
        <v>3.125E-2</v>
      </c>
      <c r="N12" s="14"/>
      <c r="O12" s="14">
        <v>4.716981132075472E-2</v>
      </c>
      <c r="P12" s="14">
        <v>5.4054054054054057E-2</v>
      </c>
      <c r="Q12" s="14">
        <v>4.6875E-2</v>
      </c>
    </row>
    <row r="13" spans="2:17" x14ac:dyDescent="0.2">
      <c r="B13" s="15">
        <v>5</v>
      </c>
      <c r="C13" s="14">
        <v>0.16734693877551021</v>
      </c>
      <c r="D13" s="14">
        <v>0.15555555555555556</v>
      </c>
      <c r="E13" s="14">
        <v>0.25</v>
      </c>
      <c r="F13" s="14">
        <v>0.16666666666666666</v>
      </c>
      <c r="G13" s="14">
        <v>0.14754098360655737</v>
      </c>
      <c r="H13" s="14"/>
      <c r="I13" s="14">
        <v>0.18699186991869918</v>
      </c>
      <c r="J13" s="14">
        <v>0.14754098360655737</v>
      </c>
      <c r="K13" s="14"/>
      <c r="L13" s="14">
        <v>0.15384615384615385</v>
      </c>
      <c r="M13" s="14">
        <v>0.1796875</v>
      </c>
      <c r="N13" s="14"/>
      <c r="O13" s="14">
        <v>0.16037735849056603</v>
      </c>
      <c r="P13" s="14">
        <v>0.17567567567567569</v>
      </c>
      <c r="Q13" s="14">
        <v>0.171875</v>
      </c>
    </row>
    <row r="14" spans="2:17" x14ac:dyDescent="0.2">
      <c r="B14" s="15">
        <v>6</v>
      </c>
      <c r="C14" s="14">
        <v>9.3877551020408165E-2</v>
      </c>
      <c r="D14" s="14">
        <v>8.8888888888888892E-2</v>
      </c>
      <c r="E14" s="14">
        <v>0.25</v>
      </c>
      <c r="F14" s="14">
        <v>7.1428571428571425E-2</v>
      </c>
      <c r="G14" s="14">
        <v>5.737704918032787E-2</v>
      </c>
      <c r="H14" s="14"/>
      <c r="I14" s="14">
        <v>0.13008130081300814</v>
      </c>
      <c r="J14" s="14">
        <v>5.737704918032787E-2</v>
      </c>
      <c r="K14" s="14"/>
      <c r="L14" s="14">
        <v>8.5470085470085472E-2</v>
      </c>
      <c r="M14" s="14">
        <v>0.1015625</v>
      </c>
      <c r="N14" s="14"/>
      <c r="O14" s="14">
        <v>9.4339622641509441E-2</v>
      </c>
      <c r="P14" s="14">
        <v>5.4054054054054057E-2</v>
      </c>
      <c r="Q14" s="14">
        <v>0.140625</v>
      </c>
    </row>
    <row r="15" spans="2:17" x14ac:dyDescent="0.2">
      <c r="B15" s="15">
        <v>7</v>
      </c>
      <c r="C15" s="14">
        <v>0.14693877551020409</v>
      </c>
      <c r="D15" s="14">
        <v>8.8888888888888892E-2</v>
      </c>
      <c r="E15" s="14">
        <v>0.1388888888888889</v>
      </c>
      <c r="F15" s="14">
        <v>0.14285714285714285</v>
      </c>
      <c r="G15" s="14">
        <v>0.1721311475409836</v>
      </c>
      <c r="H15" s="14"/>
      <c r="I15" s="14">
        <v>0.12195121951219512</v>
      </c>
      <c r="J15" s="14">
        <v>0.1721311475409836</v>
      </c>
      <c r="K15" s="14"/>
      <c r="L15" s="14">
        <v>0.13675213675213677</v>
      </c>
      <c r="M15" s="14">
        <v>0.15625</v>
      </c>
      <c r="N15" s="14"/>
      <c r="O15" s="14">
        <v>0.16037735849056603</v>
      </c>
      <c r="P15" s="14">
        <v>0.20270270270270271</v>
      </c>
      <c r="Q15" s="14">
        <v>6.25E-2</v>
      </c>
    </row>
    <row r="16" spans="2:17" x14ac:dyDescent="0.2">
      <c r="B16" s="15">
        <v>8</v>
      </c>
      <c r="C16" s="14">
        <v>0.14693877551020409</v>
      </c>
      <c r="D16" s="14">
        <v>4.4444444444444446E-2</v>
      </c>
      <c r="E16" s="14">
        <v>0</v>
      </c>
      <c r="F16" s="14">
        <v>0.2857142857142857</v>
      </c>
      <c r="G16" s="14">
        <v>0.18032786885245902</v>
      </c>
      <c r="H16" s="14"/>
      <c r="I16" s="14">
        <v>0.11382113821138211</v>
      </c>
      <c r="J16" s="14">
        <v>0.18032786885245902</v>
      </c>
      <c r="K16" s="14"/>
      <c r="L16" s="14">
        <v>0.1111111111111111</v>
      </c>
      <c r="M16" s="14">
        <v>0.1796875</v>
      </c>
      <c r="N16" s="14"/>
      <c r="O16" s="14">
        <v>0.18867924528301888</v>
      </c>
      <c r="P16" s="14">
        <v>0.13513513513513514</v>
      </c>
      <c r="Q16" s="14">
        <v>9.375E-2</v>
      </c>
    </row>
    <row r="17" spans="2:17" x14ac:dyDescent="0.2">
      <c r="B17" s="15">
        <v>9</v>
      </c>
      <c r="C17" s="14">
        <v>0.11428571428571428</v>
      </c>
      <c r="D17" s="14">
        <v>2.2222222222222223E-2</v>
      </c>
      <c r="E17" s="14">
        <v>0.1111111111111111</v>
      </c>
      <c r="F17" s="14">
        <v>0.11904761904761904</v>
      </c>
      <c r="G17" s="14">
        <v>0.14754098360655737</v>
      </c>
      <c r="H17" s="14"/>
      <c r="I17" s="14">
        <v>8.1300813008130079E-2</v>
      </c>
      <c r="J17" s="14">
        <v>0.14754098360655737</v>
      </c>
      <c r="K17" s="14"/>
      <c r="L17" s="14">
        <v>0.1623931623931624</v>
      </c>
      <c r="M17" s="14">
        <v>7.03125E-2</v>
      </c>
      <c r="N17" s="14"/>
      <c r="O17" s="14">
        <v>9.4339622641509441E-2</v>
      </c>
      <c r="P17" s="14">
        <v>8.1081081081081086E-2</v>
      </c>
      <c r="Q17" s="14">
        <v>0.1875</v>
      </c>
    </row>
    <row r="18" spans="2:17" ht="16" x14ac:dyDescent="0.2">
      <c r="B18" s="15" t="s">
        <v>264</v>
      </c>
      <c r="C18" s="14">
        <v>8.9795918367346933E-2</v>
      </c>
      <c r="D18" s="14">
        <v>4.4444444444444446E-2</v>
      </c>
      <c r="E18" s="14">
        <v>0.1111111111111111</v>
      </c>
      <c r="F18" s="14">
        <v>2.3809523809523808E-2</v>
      </c>
      <c r="G18" s="14">
        <v>0.12295081967213115</v>
      </c>
      <c r="H18" s="14"/>
      <c r="I18" s="14">
        <v>5.6910569105691054E-2</v>
      </c>
      <c r="J18" s="14">
        <v>0.12295081967213115</v>
      </c>
      <c r="K18" s="14"/>
      <c r="L18" s="14">
        <v>9.4017094017094016E-2</v>
      </c>
      <c r="M18" s="14">
        <v>8.59375E-2</v>
      </c>
      <c r="N18" s="14"/>
      <c r="O18" s="14">
        <v>0.12264150943396226</v>
      </c>
      <c r="P18" s="14">
        <v>6.7567567567567571E-2</v>
      </c>
      <c r="Q18" s="14">
        <v>6.25E-2</v>
      </c>
    </row>
    <row r="19" spans="2:17" ht="16" x14ac:dyDescent="0.2">
      <c r="B19" s="15" t="s">
        <v>257</v>
      </c>
      <c r="C19" s="16">
        <v>8.5714285714285715E-2</v>
      </c>
      <c r="D19" s="16">
        <v>0.37777777777777777</v>
      </c>
      <c r="E19" s="16">
        <v>0</v>
      </c>
      <c r="F19" s="16">
        <v>2.3809523809523808E-2</v>
      </c>
      <c r="G19" s="16">
        <v>2.4590163934426229E-2</v>
      </c>
      <c r="H19" s="16"/>
      <c r="I19" s="16">
        <v>0.14634146341463414</v>
      </c>
      <c r="J19" s="16">
        <v>2.4590163934426229E-2</v>
      </c>
      <c r="K19" s="16"/>
      <c r="L19" s="16">
        <v>9.4017094017094016E-2</v>
      </c>
      <c r="M19" s="16">
        <v>7.8125E-2</v>
      </c>
      <c r="N19" s="16"/>
      <c r="O19" s="16">
        <v>3.7735849056603772E-2</v>
      </c>
      <c r="P19" s="16">
        <v>0.14864864864864866</v>
      </c>
      <c r="Q19" s="16">
        <v>9.375E-2</v>
      </c>
    </row>
    <row r="20" spans="2:17" ht="16" x14ac:dyDescent="0.2">
      <c r="B20" s="23" t="s">
        <v>274</v>
      </c>
      <c r="C20" s="24">
        <v>0.15510204081632653</v>
      </c>
      <c r="D20" s="24">
        <v>0.17777777777777778</v>
      </c>
      <c r="E20" s="24">
        <v>0.1388888888888889</v>
      </c>
      <c r="F20" s="24">
        <v>0.16666666666666666</v>
      </c>
      <c r="G20" s="24">
        <v>0.14754098360655737</v>
      </c>
      <c r="H20" s="24"/>
      <c r="I20" s="24">
        <v>0.16260162601626016</v>
      </c>
      <c r="J20" s="24">
        <v>0.14754098360655737</v>
      </c>
      <c r="K20" s="24"/>
      <c r="L20" s="24">
        <v>0.1623931623931624</v>
      </c>
      <c r="M20" s="24">
        <v>0.1484375</v>
      </c>
      <c r="N20" s="24"/>
      <c r="O20" s="24">
        <v>0.14150943396226418</v>
      </c>
      <c r="P20" s="24">
        <v>0.13513513513513514</v>
      </c>
      <c r="Q20" s="24">
        <v>0.1875</v>
      </c>
    </row>
    <row r="21" spans="2:17" ht="16" x14ac:dyDescent="0.2">
      <c r="B21" s="22" t="s">
        <v>273</v>
      </c>
      <c r="C21" s="25">
        <v>0.59183673469387754</v>
      </c>
      <c r="D21" s="25">
        <v>0.28888888888888892</v>
      </c>
      <c r="E21" s="25">
        <v>0.61111111111111116</v>
      </c>
      <c r="F21" s="25">
        <v>0.6428571428571429</v>
      </c>
      <c r="G21" s="25">
        <v>0.68032786885245899</v>
      </c>
      <c r="H21" s="25"/>
      <c r="I21" s="25">
        <v>0.50406504065040658</v>
      </c>
      <c r="J21" s="25">
        <v>0.68032786885245899</v>
      </c>
      <c r="K21" s="25"/>
      <c r="L21" s="25">
        <v>0.58974358974358976</v>
      </c>
      <c r="M21" s="25">
        <v>0.59375</v>
      </c>
      <c r="N21" s="25"/>
      <c r="O21" s="25">
        <v>0.660377358490566</v>
      </c>
      <c r="P21" s="25">
        <v>0.54054054054054057</v>
      </c>
      <c r="Q21" s="25">
        <v>0.546875</v>
      </c>
    </row>
    <row r="22" spans="2:17" x14ac:dyDescent="0.2">
      <c r="B22" s="13"/>
    </row>
    <row r="23" spans="2:17" x14ac:dyDescent="0.2">
      <c r="B23" t="s">
        <v>50</v>
      </c>
    </row>
    <row r="24" spans="2:17" x14ac:dyDescent="0.2">
      <c r="B24" t="s">
        <v>51</v>
      </c>
    </row>
    <row r="26" spans="2:17" x14ac:dyDescent="0.2">
      <c r="B26" s="7" t="str">
        <f>HYPERLINK("#'Contents'!A1", "Return to Contents")</f>
        <v>Return to Contents</v>
      </c>
    </row>
  </sheetData>
  <mergeCells count="5">
    <mergeCell ref="D2:O2"/>
    <mergeCell ref="D5:G5"/>
    <mergeCell ref="I5:J5"/>
    <mergeCell ref="L5:M5"/>
    <mergeCell ref="O5:Q5"/>
  </mergeCells>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36</vt:i4>
      </vt:variant>
    </vt:vector>
  </HeadingPairs>
  <TitlesOfParts>
    <vt:vector size="36" baseType="lpstr">
      <vt:lpstr>Cover Sheet</vt:lpstr>
      <vt:lpstr>Contents</vt:lpstr>
      <vt:lpstr>Full Results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bened</dc:creator>
  <cp:lastModifiedBy>Neil Ross</cp:lastModifiedBy>
  <dcterms:created xsi:type="dcterms:W3CDTF">2024-02-26T14:57:55Z</dcterms:created>
  <dcterms:modified xsi:type="dcterms:W3CDTF">2024-03-05T09:46:49Z</dcterms:modified>
</cp:coreProperties>
</file>